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ubrei-my.sharepoint.com/personal/portega_subrei_gob_cl/Documents/Escritorio/Respaldo H/Informe Mensual/2024/FINAL word pdf excel/"/>
    </mc:Choice>
  </mc:AlternateContent>
  <xr:revisionPtr revIDLastSave="6" documentId="8_{0D413518-76E1-468F-B59E-A0C6F57F664B}" xr6:coauthVersionLast="47" xr6:coauthVersionMax="47" xr10:uidLastSave="{E990FD55-6256-42FB-AE3E-8AA1633FB8CE}"/>
  <bookViews>
    <workbookView xWindow="20370" yWindow="-120" windowWidth="29040" windowHeight="1584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18" r:id="rId8"/>
    <sheet name="Cuadro 8" sheetId="8" r:id="rId9"/>
    <sheet name="Cuadro 9" sheetId="9" r:id="rId10"/>
    <sheet name="Cuadro 10" sheetId="10" r:id="rId11"/>
    <sheet name="Cuadro 11" sheetId="11" r:id="rId12"/>
  </sheets>
  <definedNames>
    <definedName name="_xlnm._FilterDatabase" localSheetId="4" hidden="1">'Cuadro 4'!#REF!</definedName>
    <definedName name="_xlnm.Print_Area" localSheetId="11">'Cuadro 11'!$A$2:$G$29</definedName>
    <definedName name="_xlnm.Print_Area" localSheetId="6">'Cuadro 6'!$B$2:$G$34</definedName>
    <definedName name="_xlnm.Print_Area" localSheetId="7">'Cuadro 7'!$A$2:$G$34</definedName>
    <definedName name="_xlnm.Print_Area" localSheetId="9">'Cuadro 9'!$B$2:$G$33</definedName>
    <definedName name="cuadro10">#REF!</definedName>
    <definedName name="cuadro11">#REF!</definedName>
    <definedName name="cuadro6">#REF!</definedName>
    <definedName name="cuadro7">#REF!</definedName>
    <definedName name="cuadro7acumulado">#REF!</definedName>
    <definedName name="cuadro7mensual">#REF!</definedName>
    <definedName name="cuadro8">#REF!</definedName>
    <definedName name="EXPORTACIONES_CHILENAS_NO_COBRE_NO_LITIO_NO_CELULOSA_POR_REGIÓN">'Tabla de Contenidos'!$C$16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4" i="8" l="1"/>
  <c r="L34" i="8" s="1"/>
  <c r="H34" i="8"/>
  <c r="D34" i="8"/>
  <c r="F34" i="8" s="1"/>
  <c r="C34" i="8"/>
  <c r="G34" i="8" l="1"/>
  <c r="E34" i="8"/>
  <c r="J34" i="8"/>
  <c r="K34" i="8"/>
  <c r="L7" i="8" l="1"/>
  <c r="K7" i="8"/>
  <c r="J7" i="8"/>
  <c r="L7" i="6"/>
  <c r="K7" i="6"/>
  <c r="J7" i="6"/>
  <c r="L7" i="5"/>
  <c r="K7" i="5"/>
  <c r="J7" i="5"/>
  <c r="C7" i="6" l="1"/>
  <c r="H7" i="6" s="1"/>
  <c r="C7" i="8"/>
  <c r="H7" i="8" s="1"/>
  <c r="C7" i="5"/>
  <c r="H7" i="5" s="1"/>
  <c r="D7" i="5" l="1"/>
  <c r="I7" i="5" s="1"/>
  <c r="D7" i="6"/>
  <c r="I7" i="6" s="1"/>
  <c r="D7" i="8"/>
  <c r="I7" i="8" s="1"/>
</calcChain>
</file>

<file path=xl/sharedStrings.xml><?xml version="1.0" encoding="utf-8"?>
<sst xmlns="http://schemas.openxmlformats.org/spreadsheetml/2006/main" count="442" uniqueCount="254">
  <si>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</si>
  <si>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</si>
  <si>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</si>
  <si>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</si>
  <si>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</si>
  <si>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</si>
  <si>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</si>
  <si>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</si>
  <si>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</si>
  <si>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</si>
  <si>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</si>
  <si>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</si>
  <si>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</si>
  <si>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</si>
  <si>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</si>
  <si>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</si>
  <si>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</si>
  <si>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</si>
  <si>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</si>
  <si>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</si>
  <si>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Concentrado de molibdeno</t>
  </si>
  <si>
    <t>Sector Importador</t>
  </si>
  <si>
    <t>Diésel</t>
  </si>
  <si>
    <t>Productos químicos</t>
  </si>
  <si>
    <t>Petróleo</t>
  </si>
  <si>
    <t>Otra maquinaria</t>
  </si>
  <si>
    <t>Productos metálicos</t>
  </si>
  <si>
    <t>Automóviles</t>
  </si>
  <si>
    <t>Vestuario</t>
  </si>
  <si>
    <t>Partes y piezas de otras maquinarias y equipos</t>
  </si>
  <si>
    <t>Camiones y vehículos de carga</t>
  </si>
  <si>
    <t>Carbón mineral</t>
  </si>
  <si>
    <t>Celulares</t>
  </si>
  <si>
    <t>Motores, generadores y transformadores eléctricos</t>
  </si>
  <si>
    <t>Abono</t>
  </si>
  <si>
    <t>Carne</t>
  </si>
  <si>
    <t>Otros alimentos</t>
  </si>
  <si>
    <t>Gas natural licuado</t>
  </si>
  <si>
    <t>Gasolinas</t>
  </si>
  <si>
    <t>Calzado</t>
  </si>
  <si>
    <t>Medicamentos</t>
  </si>
  <si>
    <t>Trigo y maíz</t>
  </si>
  <si>
    <t>Cartón y papel elaborados, y otros</t>
  </si>
  <si>
    <t>Maquinaria para la minería y la construcción</t>
  </si>
  <si>
    <t>Perfumes</t>
  </si>
  <si>
    <t>Fibra y tejido</t>
  </si>
  <si>
    <t>Aparatos médicos</t>
  </si>
  <si>
    <t>Aparatos electrónicos de comunicación</t>
  </si>
  <si>
    <t>Electrodomésticos</t>
  </si>
  <si>
    <t>Computadores</t>
  </si>
  <si>
    <t>Partes y piezas de maquinaria para la minería y la construcción</t>
  </si>
  <si>
    <t>Equipos computacionales</t>
  </si>
  <si>
    <t>Gas natural gaseoso</t>
  </si>
  <si>
    <t>Aceite lubricante</t>
  </si>
  <si>
    <t>Bombas y compresores</t>
  </si>
  <si>
    <t>Buses</t>
  </si>
  <si>
    <t>Bebidas y alcoholes</t>
  </si>
  <si>
    <t>Gas licuado</t>
  </si>
  <si>
    <t>Azúcar y endulzante</t>
  </si>
  <si>
    <t>Aparatos de control eléctrico</t>
  </si>
  <si>
    <t>Televisores</t>
  </si>
  <si>
    <t>Motores y turbinas</t>
  </si>
  <si>
    <t>Otros vehículos de transporte</t>
  </si>
  <si>
    <t>Calderas de vapor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</si>
  <si>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</si>
  <si>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</si>
  <si>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</si>
  <si>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</si>
  <si>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</si>
  <si>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</si>
  <si>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</si>
  <si>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</si>
  <si>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</si>
  <si>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</si>
  <si>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</si>
  <si>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</si>
  <si>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</si>
  <si>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</si>
  <si>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</si>
  <si>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Vietnam</t>
  </si>
  <si>
    <t>Panamá</t>
  </si>
  <si>
    <t>P4</t>
  </si>
  <si>
    <t>Malasia</t>
  </si>
  <si>
    <t>Australia</t>
  </si>
  <si>
    <t>Indonesia</t>
  </si>
  <si>
    <t>Turquía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</si>
  <si>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</si>
  <si>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</si>
  <si>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</si>
  <si>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</si>
  <si>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</si>
  <si>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</si>
  <si>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</si>
  <si>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</si>
  <si>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</si>
  <si>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</si>
  <si>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</si>
  <si>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investigación y desarrollo en la química y la biología</t>
  </si>
  <si>
    <t>Servicios de Comisionista Comercial</t>
  </si>
  <si>
    <t>Servicios de estudios de mercado</t>
  </si>
  <si>
    <t>Servicios en diseño y desarrollo de aplicaciones de tecnologías de información</t>
  </si>
  <si>
    <t>Servicios de asesoría en gestión administrativa de empresas</t>
  </si>
  <si>
    <t>Servicios de filmación de películas (largometrajes, documentales, series, dibujos animados, etc.), para su proyección en salas de cine y televisión, mediante técnicas de animación</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</si>
  <si>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</si>
  <si>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</si>
  <si>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</si>
  <si>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</si>
  <si>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</si>
  <si>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</si>
  <si>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</si>
  <si>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</si>
  <si>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</si>
  <si>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</si>
  <si>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</si>
  <si>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</si>
  <si>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</si>
  <si>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</si>
  <si>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</si>
  <si>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</si>
  <si>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</si>
  <si>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</si>
  <si>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</si>
  <si>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</si>
  <si>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</si>
  <si>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</si>
  <si>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</si>
  <si>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</si>
  <si>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</si>
  <si>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</si>
  <si>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</si>
  <si>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</si>
  <si>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EXPORTACIONES CHILENAS DE SERVICIOS NO TRADICIONALES</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</si>
  <si>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</si>
  <si>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</si>
  <si>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</si>
  <si>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 Se consideran como servicios no tradicionales, a aquellos agrupados bajo la partida 0025 del Arancel Aduanero d+B69e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</si>
  <si>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</si>
  <si>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</si>
  <si>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</si>
  <si>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 xml:space="preserve">Acuerdo Económico 
Comercial </t>
  </si>
  <si>
    <t>Servicios de soporte logístico inbound y outbound</t>
  </si>
  <si>
    <t>Cuadro 10</t>
  </si>
  <si>
    <t>Región de origen</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</si>
  <si>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</si>
  <si>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</si>
  <si>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</si>
  <si>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</si>
  <si>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</si>
  <si>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</si>
  <si>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</si>
  <si>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</si>
  <si>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</si>
  <si>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</si>
  <si>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</si>
  <si>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</si>
  <si>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</si>
  <si>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</si>
  <si>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</si>
  <si>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</si>
  <si>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</si>
  <si>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</si>
  <si>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</si>
  <si>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</si>
  <si>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</si>
  <si>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</si>
  <si>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</si>
  <si>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</si>
  <si>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</si>
  <si>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Servicios de asesoría en gestión de proyectos de ingeniería</t>
  </si>
  <si>
    <t>Servicios de distribución de cuotas de fondos de inversión extranjeros, tanto en el mercado local como internacional</t>
  </si>
  <si>
    <t>Servicios de procesamiento de información</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</si>
  <si>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</si>
  <si>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</si>
  <si>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</si>
  <si>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</si>
  <si>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</si>
  <si>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EXPORTACIONES CHILENAS NO COBRE, NO CARBONATO DE LITIO, NO CELULOSA, POR REGIÓN</t>
  </si>
  <si>
    <t>Cuadro 11</t>
  </si>
  <si>
    <t>Comercialización de espacios publicitarios en páginas web</t>
  </si>
  <si>
    <t>Otros servicios financieros por concepto de testigos expertos</t>
  </si>
  <si>
    <t>Servicios de administración de carteras de inversiones extranjeras en el extranjero</t>
  </si>
  <si>
    <t>Servicios de cobro y pagos a clientes y proveedores de empresas extranjeras</t>
  </si>
  <si>
    <t>Servicios de investigación y desarrollo en las ciencias médicas y farmaceúticas</t>
  </si>
  <si>
    <t>Servicios de asesoría en gestión de recursos humanos de empresas</t>
  </si>
  <si>
    <t>Servicios de ingeniería para instalaciones de la minería extractiva del cobre</t>
  </si>
  <si>
    <t>agosto</t>
  </si>
  <si>
    <t>Celulosa</t>
  </si>
  <si>
    <r>
      <t xml:space="preserve">Informe elaborado con cifras del </t>
    </r>
    <r>
      <rPr>
        <b/>
        <sz val="10"/>
        <color theme="1"/>
        <rFont val="Arial Narrow"/>
        <family val="2"/>
      </rPr>
      <t>Banco Central de Chile</t>
    </r>
    <r>
      <rPr>
        <sz val="10"/>
        <color theme="1"/>
        <rFont val="Arial Narrow"/>
        <family val="2"/>
      </rPr>
      <t xml:space="preserve">, el </t>
    </r>
    <r>
      <rPr>
        <b/>
        <sz val="10"/>
        <color theme="1"/>
        <rFont val="Arial Narrow"/>
        <family val="2"/>
      </rPr>
      <t>Servicio Nacional de Aduanas</t>
    </r>
    <r>
      <rPr>
        <sz val="10"/>
        <color theme="1"/>
        <rFont val="Arial Narrow"/>
        <family val="2"/>
      </rPr>
      <t xml:space="preserve"> y el </t>
    </r>
    <r>
      <rPr>
        <b/>
        <sz val="10"/>
        <color theme="1"/>
        <rFont val="Arial Narrow"/>
        <family val="2"/>
      </rPr>
      <t>Servicio de Impuestos Internos</t>
    </r>
    <r>
      <rPr>
        <sz val="10"/>
        <color theme="1"/>
        <rFont val="Arial Narrow"/>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Elaborado por la División de Información Comercial y Análisis de Datos, Dirección de Estudios, SUBREI.
</t>
    </r>
  </si>
  <si>
    <t>EXPORTACIONES CHILENAS DE BIENES NO TRADICIONALES, POR SOCIO COMERCIAL</t>
  </si>
  <si>
    <t>Total exportaciones no tradicionales</t>
  </si>
  <si>
    <t>Total exportaciones tradicionales</t>
  </si>
  <si>
    <t>% Var.
'2024/2023</t>
  </si>
  <si>
    <t>US$ Dif.
'2024/2023</t>
  </si>
  <si>
    <t>% Part.
2024</t>
  </si>
  <si>
    <t>% Var.
'24/'23</t>
  </si>
  <si>
    <t>US$ DIF.
'24/'23</t>
  </si>
  <si>
    <t>Concentrados de cobre</t>
  </si>
  <si>
    <t>Cátodos de cobre</t>
  </si>
  <si>
    <t>Salmón</t>
  </si>
  <si>
    <t>Carbonato de litio</t>
  </si>
  <si>
    <t>Uva</t>
  </si>
  <si>
    <t>Oxido de molibdeno</t>
  </si>
  <si>
    <t>Yodo</t>
  </si>
  <si>
    <t>Oro</t>
  </si>
  <si>
    <t>Manzana</t>
  </si>
  <si>
    <t>Celulosa blanqueada y semiblanqueada de eucaliptus</t>
  </si>
  <si>
    <t>Maquinaria y equipos</t>
  </si>
  <si>
    <t>Hierro</t>
  </si>
  <si>
    <t xml:space="preserve">Kiwi </t>
  </si>
  <si>
    <t>Moluscos y crustáceos</t>
  </si>
  <si>
    <t>Carne de cerdo</t>
  </si>
  <si>
    <t>Celulosa blanqueada y semiblanqueada de conífera</t>
  </si>
  <si>
    <t xml:space="preserve">Harina de pescado </t>
  </si>
  <si>
    <t xml:space="preserve">Fruta congelada </t>
  </si>
  <si>
    <t xml:space="preserve">Nitrato de potasio </t>
  </si>
  <si>
    <t>Material de transporte</t>
  </si>
  <si>
    <t>Madera aserrada</t>
  </si>
  <si>
    <t xml:space="preserve">Abonos </t>
  </si>
  <si>
    <t xml:space="preserve">Fruta deshidratada </t>
  </si>
  <si>
    <t>Manufacturas metálicas</t>
  </si>
  <si>
    <t>Plata</t>
  </si>
  <si>
    <t>Aceite de pescado</t>
  </si>
  <si>
    <t xml:space="preserve">Carne de ave </t>
  </si>
  <si>
    <t xml:space="preserve">Neumáticos </t>
  </si>
  <si>
    <t>Semilla de hortalizas</t>
  </si>
  <si>
    <t xml:space="preserve">Cartulina </t>
  </si>
  <si>
    <t>Trucha</t>
  </si>
  <si>
    <t>Ferromolibdeno</t>
  </si>
  <si>
    <t>Hidróxido de litio</t>
  </si>
  <si>
    <t xml:space="preserve">Madera contrachapada </t>
  </si>
  <si>
    <t>Alambre de cobre</t>
  </si>
  <si>
    <t>Jugo de fruta</t>
  </si>
  <si>
    <t>Tableros de fibra de madera</t>
  </si>
  <si>
    <t xml:space="preserve">Vino a granel y otros </t>
  </si>
  <si>
    <t>Pera</t>
  </si>
  <si>
    <t>Madera perfilada</t>
  </si>
  <si>
    <t>Semilla de maíz</t>
  </si>
  <si>
    <t>Chips de madera</t>
  </si>
  <si>
    <t>Bebidas no alcohólicas</t>
  </si>
  <si>
    <t>Ciruela</t>
  </si>
  <si>
    <t>Metanol</t>
  </si>
  <si>
    <t xml:space="preserve">Celulosa cruda de conífera </t>
  </si>
  <si>
    <t>Fruta en conserva</t>
  </si>
  <si>
    <t>Sulfato de litio</t>
  </si>
  <si>
    <t>Sal marina y de mesa</t>
  </si>
  <si>
    <t>Conservas de pescado</t>
  </si>
  <si>
    <t>Merluza</t>
  </si>
  <si>
    <t>Palta</t>
  </si>
  <si>
    <t>Arándano</t>
  </si>
  <si>
    <t>Cereza</t>
  </si>
  <si>
    <t>enero-agoato</t>
  </si>
  <si>
    <t>Informe Mensual de Comercio Exterior de Chile - AGOSTO 2024</t>
  </si>
  <si>
    <t>enero-agosto</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</si>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</sst>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64" formatCode="0.0%"/>
    <numFmt numFmtId="165" formatCode="#,##0.0"/>
    <numFmt numFmtId="166" formatCode="#,##0.0_ ;\-#,##0.0\ "/>
    <numFmt numFmtId="167" formatCode="_ * #,##0.0_ ;_ * \-#,##0.0_ ;_ * &quot;-&quot;_ ;_ @_ "/>
    <numFmt numFmtId="168" formatCode="#,##0.00_ ;\-#,##0.00\ "/>
    <numFmt numFmtId="169" formatCode="0.000%"/>
    <numFmt numFmtId="170" formatCode="_-* #,##0\ _€_-;\-* #,##0\ _€_-;_-* &quot;-&quot;\ _€_-;_-@_-"/>
    <numFmt numFmtId="174" formatCode="0.00000%"/>
  </numFmts>
  <fonts count="18" x14ac:knownFonts="1">
    <font>
      <sz val="11"/>
      <color theme="1"/>
      <name val="Calibri"/>
      <family val="2"/>
      <scheme val="minor"/>
    </font>
    <font>
      <sz val="11"/>
      <color theme="1"/>
      <name val="Calibri"/>
      <family val="2"/>
      <scheme val="minor"/>
    </font>
    <font>
      <sz val="10"/>
      <name val="Arial"/>
      <family val="2"/>
    </font>
    <font>
      <b/>
      <sz val="8"/>
      <color theme="0"/>
      <name val="Arial Narrow"/>
      <family val="2"/>
    </font>
    <font>
      <sz val="8"/>
      <color theme="0"/>
      <name val="Arial Narrow"/>
      <family val="2"/>
    </font>
    <font>
      <sz val="8"/>
      <name val="Arial Narrow"/>
      <family val="2"/>
    </font>
    <font>
      <b/>
      <sz val="8"/>
      <name val="Arial Narrow"/>
      <family val="2"/>
    </font>
    <font>
      <sz val="11"/>
      <color rgb="FF000000"/>
      <name val="Calibri"/>
      <family val="2"/>
    </font>
    <font>
      <b/>
      <sz val="8"/>
      <color rgb="FFFFFFFF"/>
      <name val="Arial Narrow"/>
      <family val="2"/>
    </font>
    <font>
      <sz val="8"/>
      <color theme="1"/>
      <name val="Arial Narrow"/>
      <family val="2"/>
    </font>
    <font>
      <b/>
      <sz val="8"/>
      <color theme="1"/>
      <name val="Arial Narrow"/>
      <family val="2"/>
    </font>
    <font>
      <b/>
      <sz val="10"/>
      <color rgb="FF00586E"/>
      <name val="Arial Narrow"/>
      <family val="2"/>
    </font>
    <font>
      <u/>
      <sz val="11"/>
      <color theme="10"/>
      <name val="Calibri"/>
      <family val="2"/>
      <scheme val="minor"/>
    </font>
    <font>
      <sz val="10"/>
      <color theme="1"/>
      <name val="Arial Narrow"/>
      <family val="2"/>
    </font>
    <font>
      <u/>
      <sz val="10"/>
      <color theme="10"/>
      <name val="Arial Narrow"/>
      <family val="2"/>
    </font>
    <font>
      <b/>
      <sz val="10"/>
      <color theme="1"/>
      <name val="Arial Narrow"/>
      <family val="2"/>
    </font>
    <font>
      <u/>
      <sz val="10"/>
      <color rgb="FF0563C1"/>
      <name val="Arial Narrow"/>
      <family val="2"/>
    </font>
    <font>
      <sz val="8"/>
      <color rgb="FFF0EDE7"/>
      <name val="Arial Narrow"/>
      <family val="2"/>
    </font>
  </fonts>
  <fills count="15">
    <fill>
      <patternFill patternType="none"/>
    </fill>
    <fill>
      <patternFill patternType="gray125"/>
    </fill>
    <fill>
      <patternFill patternType="solid">
        <fgColor rgb="FF78A2AE"/>
        <bgColor indexed="64"/>
      </patternFill>
    </fill>
    <fill>
      <patternFill patternType="solid">
        <fgColor rgb="FFA6BA8B"/>
        <bgColor indexed="64"/>
      </patternFill>
    </fill>
    <fill>
      <patternFill patternType="solid">
        <fgColor rgb="FF81C3B9"/>
        <bgColor indexed="64"/>
      </patternFill>
    </fill>
    <fill>
      <patternFill patternType="solid">
        <fgColor rgb="FFE2F3F6"/>
        <bgColor indexed="64"/>
      </patternFill>
    </fill>
    <fill>
      <patternFill patternType="solid">
        <fgColor rgb="FFF0EDE7"/>
        <bgColor indexed="64"/>
      </patternFill>
    </fill>
    <fill>
      <patternFill patternType="solid">
        <fgColor rgb="FFCBE8EE"/>
        <bgColor indexed="64"/>
      </patternFill>
    </fill>
    <fill>
      <patternFill patternType="solid">
        <fgColor indexed="9"/>
        <bgColor indexed="64"/>
      </patternFill>
    </fill>
    <fill>
      <patternFill patternType="solid">
        <fgColor theme="0"/>
        <bgColor indexed="64"/>
      </patternFill>
    </fill>
    <fill>
      <patternFill patternType="solid">
        <fgColor rgb="FFF47957"/>
        <bgColor indexed="64"/>
      </patternFill>
    </fill>
    <fill>
      <patternFill patternType="solid">
        <fgColor theme="9" tint="0.79998168889431442"/>
        <bgColor indexed="64"/>
      </patternFill>
    </fill>
    <fill>
      <patternFill patternType="solid">
        <fgColor rgb="FF81C3B9"/>
        <bgColor rgb="FF000000"/>
      </patternFill>
    </fill>
    <fill>
      <patternFill patternType="solid">
        <fgColor rgb="FFE2F3F6"/>
        <bgColor rgb="FF000000"/>
      </patternFill>
    </fill>
    <fill>
      <patternFill patternType="solid">
        <fgColor rgb="FFF0EDE7"/>
        <bgColor rgb="FF000000"/>
      </patternFill>
    </fill>
  </fills>
  <borders count="43">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right style="thin">
        <color rgb="FFE2F3F6"/>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style="medium">
        <color rgb="FFF2F2F2"/>
      </right>
      <top style="medium">
        <color rgb="FFF2F2F2"/>
      </top>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medium">
        <color rgb="FFF2F2F2"/>
      </left>
      <right style="medium">
        <color rgb="FFF2F2F2"/>
      </right>
      <top/>
      <bottom style="thick">
        <color rgb="FFFF9900"/>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theme="0" tint="-4.9989318521683403E-2"/>
      </top>
      <bottom style="thick">
        <color theme="5" tint="0.39994506668294322"/>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style="thin">
        <color rgb="FFFFFFFF"/>
      </left>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style="thin">
        <color rgb="FFFFFFFF"/>
      </left>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style="thin">
        <color rgb="FFFFFFFF"/>
      </left>
      <right/>
      <top style="medium">
        <color rgb="FFFFFFFF"/>
      </top>
      <bottom style="thin">
        <color rgb="FFFFFFFF"/>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7" fillId="0" borderId="0"/>
    <xf numFmtId="0" fontId="12" fillId="0" borderId="0" applyNumberFormat="0" applyFill="0" applyBorder="0" applyAlignment="0" applyProtection="0"/>
    <xf numFmtId="170" fontId="1" fillId="0" borderId="0" applyFont="0" applyFill="0" applyBorder="0" applyAlignment="0" applyProtection="0"/>
  </cellStyleXfs>
  <cellXfs count="219">
    <xf numFmtId="0" fontId="0" fillId="0" borderId="0" xfId="0"/>
    <xf numFmtId="0" fontId="3" fillId="2" borderId="7" xfId="3" applyFont="1" applyFill="1" applyBorder="1" applyAlignment="1">
      <alignment horizontal="center" vertical="center"/>
    </xf>
    <xf numFmtId="0" fontId="3" fillId="2" borderId="8" xfId="3" applyFont="1" applyFill="1" applyBorder="1" applyAlignment="1">
      <alignment horizontal="center" vertical="center"/>
    </xf>
    <xf numFmtId="0" fontId="3" fillId="4" borderId="4" xfId="3" applyFont="1" applyFill="1" applyBorder="1" applyAlignment="1">
      <alignment vertical="center"/>
    </xf>
    <xf numFmtId="0" fontId="4" fillId="4" borderId="0" xfId="3" applyFont="1" applyFill="1"/>
    <xf numFmtId="0" fontId="5" fillId="5" borderId="9" xfId="3" applyFont="1" applyFill="1" applyBorder="1" applyAlignment="1">
      <alignment vertical="center"/>
    </xf>
    <xf numFmtId="0" fontId="5" fillId="5" borderId="10" xfId="3" applyFont="1" applyFill="1" applyBorder="1"/>
    <xf numFmtId="0" fontId="5" fillId="5" borderId="9" xfId="3" applyFont="1" applyFill="1" applyBorder="1"/>
    <xf numFmtId="0" fontId="3" fillId="2" borderId="16" xfId="3" applyFont="1" applyFill="1" applyBorder="1" applyAlignment="1">
      <alignment horizontal="center" vertical="center"/>
    </xf>
    <xf numFmtId="0" fontId="6" fillId="7" borderId="20" xfId="3" applyFont="1" applyFill="1" applyBorder="1" applyAlignment="1">
      <alignment vertical="center"/>
    </xf>
    <xf numFmtId="0" fontId="5" fillId="7" borderId="10" xfId="3" applyFont="1" applyFill="1" applyBorder="1"/>
    <xf numFmtId="0" fontId="6" fillId="6" borderId="17" xfId="3" applyFont="1" applyFill="1" applyBorder="1" applyAlignment="1">
      <alignment vertical="center"/>
    </xf>
    <xf numFmtId="0" fontId="6" fillId="6" borderId="0" xfId="3" applyFont="1" applyFill="1"/>
    <xf numFmtId="0" fontId="5" fillId="8" borderId="0" xfId="3" applyFont="1" applyFill="1" applyAlignment="1">
      <alignment vertical="center"/>
    </xf>
    <xf numFmtId="0" fontId="5" fillId="8" borderId="0" xfId="3" applyFont="1" applyFill="1"/>
    <xf numFmtId="0" fontId="9" fillId="11" borderId="28" xfId="0" applyFont="1" applyFill="1" applyBorder="1"/>
    <xf numFmtId="164" fontId="9" fillId="11" borderId="28" xfId="2" applyNumberFormat="1" applyFont="1" applyFill="1" applyBorder="1"/>
    <xf numFmtId="0" fontId="9" fillId="0" borderId="28" xfId="0" applyFont="1" applyBorder="1"/>
    <xf numFmtId="0" fontId="5" fillId="0" borderId="30" xfId="3" applyFont="1" applyBorder="1" applyAlignment="1">
      <alignment vertical="center"/>
    </xf>
    <xf numFmtId="0" fontId="10" fillId="0" borderId="31" xfId="0" applyFont="1" applyBorder="1"/>
    <xf numFmtId="164" fontId="10" fillId="0" borderId="31" xfId="2" applyNumberFormat="1" applyFont="1" applyFill="1" applyBorder="1"/>
    <xf numFmtId="0" fontId="10" fillId="0" borderId="31" xfId="0" applyFont="1" applyBorder="1" applyAlignment="1">
      <alignment wrapText="1"/>
    </xf>
    <xf numFmtId="164" fontId="10" fillId="0" borderId="31" xfId="2" applyNumberFormat="1" applyFont="1" applyBorder="1"/>
    <xf numFmtId="0" fontId="9" fillId="0" borderId="0" xfId="0" applyFont="1"/>
    <xf numFmtId="0" fontId="5" fillId="5" borderId="29" xfId="3" applyFont="1" applyFill="1" applyBorder="1"/>
    <xf numFmtId="164" fontId="5" fillId="8" borderId="0" xfId="2" applyNumberFormat="1" applyFont="1" applyFill="1"/>
    <xf numFmtId="0" fontId="13" fillId="0" borderId="0" xfId="0" applyFont="1"/>
    <xf numFmtId="0" fontId="14" fillId="0" borderId="0" xfId="6" applyFont="1"/>
    <xf numFmtId="164" fontId="9" fillId="11" borderId="28" xfId="2" applyNumberFormat="1" applyFont="1" applyFill="1" applyBorder="1" applyAlignment="1">
      <alignment horizontal="right"/>
    </xf>
    <xf numFmtId="164" fontId="10" fillId="0" borderId="31" xfId="2" applyNumberFormat="1" applyFont="1" applyBorder="1" applyAlignment="1">
      <alignment horizontal="right"/>
    </xf>
    <xf numFmtId="166" fontId="9" fillId="11" borderId="28" xfId="1" applyNumberFormat="1" applyFont="1" applyFill="1" applyBorder="1" applyAlignment="1">
      <alignment horizontal="right"/>
    </xf>
    <xf numFmtId="166" fontId="10" fillId="0" borderId="31" xfId="1" applyNumberFormat="1" applyFont="1" applyBorder="1" applyAlignment="1">
      <alignment horizontal="right"/>
    </xf>
    <xf numFmtId="0" fontId="5" fillId="6" borderId="28" xfId="3" applyFont="1" applyFill="1" applyBorder="1" applyAlignment="1">
      <alignment vertical="center"/>
    </xf>
    <xf numFmtId="0" fontId="3" fillId="2" borderId="32" xfId="0" applyFont="1" applyFill="1" applyBorder="1" applyAlignment="1">
      <alignment horizontal="center" vertical="center" wrapText="1"/>
    </xf>
    <xf numFmtId="0" fontId="3" fillId="2" borderId="32" xfId="0" quotePrefix="1" applyFont="1" applyFill="1" applyBorder="1" applyAlignment="1">
      <alignment horizontal="center" vertical="center" wrapText="1"/>
    </xf>
    <xf numFmtId="0" fontId="5" fillId="6" borderId="9" xfId="3" applyFont="1" applyFill="1" applyBorder="1" applyAlignment="1">
      <alignment vertical="center"/>
    </xf>
    <xf numFmtId="0" fontId="5" fillId="6" borderId="10" xfId="3" applyFont="1" applyFill="1" applyBorder="1"/>
    <xf numFmtId="0" fontId="5" fillId="6" borderId="11" xfId="3" applyFont="1" applyFill="1" applyBorder="1"/>
    <xf numFmtId="0" fontId="5" fillId="6" borderId="12" xfId="3" applyFont="1" applyFill="1" applyBorder="1"/>
    <xf numFmtId="0" fontId="3" fillId="4" borderId="20" xfId="3" applyFont="1" applyFill="1" applyBorder="1" applyAlignment="1">
      <alignment vertical="center"/>
    </xf>
    <xf numFmtId="0" fontId="5" fillId="8" borderId="17" xfId="3" applyFont="1" applyFill="1" applyBorder="1"/>
    <xf numFmtId="0" fontId="6" fillId="6" borderId="17" xfId="3" applyFont="1" applyFill="1" applyBorder="1"/>
    <xf numFmtId="0" fontId="6" fillId="6" borderId="0" xfId="3" applyFont="1" applyFill="1" applyAlignment="1">
      <alignment vertical="center"/>
    </xf>
    <xf numFmtId="0" fontId="6" fillId="5" borderId="17" xfId="3" applyFont="1" applyFill="1" applyBorder="1" applyAlignment="1">
      <alignment vertical="center"/>
    </xf>
    <xf numFmtId="0" fontId="6" fillId="5" borderId="0" xfId="3" applyFont="1" applyFill="1" applyAlignment="1">
      <alignment vertical="center"/>
    </xf>
    <xf numFmtId="0" fontId="5" fillId="8" borderId="17" xfId="3" applyFont="1" applyFill="1" applyBorder="1" applyAlignment="1">
      <alignment vertical="center"/>
    </xf>
    <xf numFmtId="0" fontId="3" fillId="4" borderId="17" xfId="3" applyFont="1" applyFill="1" applyBorder="1" applyAlignment="1">
      <alignment vertical="center"/>
    </xf>
    <xf numFmtId="0" fontId="3" fillId="4" borderId="10" xfId="3" applyFont="1" applyFill="1" applyBorder="1"/>
    <xf numFmtId="0" fontId="3" fillId="4" borderId="33" xfId="3" applyFont="1" applyFill="1" applyBorder="1" applyAlignment="1">
      <alignment vertical="center"/>
    </xf>
    <xf numFmtId="0" fontId="4" fillId="4" borderId="34" xfId="3" applyFont="1" applyFill="1" applyBorder="1"/>
    <xf numFmtId="0" fontId="9" fillId="0" borderId="0" xfId="0" applyFont="1" applyAlignment="1">
      <alignment horizontal="right"/>
    </xf>
    <xf numFmtId="0" fontId="5" fillId="5" borderId="28" xfId="3" applyFont="1" applyFill="1" applyBorder="1"/>
    <xf numFmtId="166" fontId="9" fillId="11" borderId="28" xfId="1" applyNumberFormat="1" applyFont="1" applyFill="1" applyBorder="1"/>
    <xf numFmtId="166" fontId="9" fillId="0" borderId="28" xfId="1" applyNumberFormat="1" applyFont="1" applyBorder="1"/>
    <xf numFmtId="166" fontId="10" fillId="0" borderId="31" xfId="1" applyNumberFormat="1" applyFont="1" applyBorder="1"/>
    <xf numFmtId="166" fontId="10" fillId="0" borderId="31" xfId="1" applyNumberFormat="1" applyFont="1" applyFill="1" applyBorder="1"/>
    <xf numFmtId="164" fontId="3" fillId="4" borderId="0" xfId="2" applyNumberFormat="1" applyFont="1" applyFill="1" applyBorder="1" applyAlignment="1">
      <alignment horizontal="center"/>
    </xf>
    <xf numFmtId="164" fontId="5" fillId="7" borderId="10" xfId="2" applyNumberFormat="1" applyFont="1" applyFill="1" applyBorder="1" applyAlignment="1">
      <alignment horizontal="center" vertical="center"/>
    </xf>
    <xf numFmtId="164" fontId="6" fillId="6" borderId="10" xfId="2" applyNumberFormat="1" applyFont="1" applyFill="1" applyBorder="1" applyAlignment="1">
      <alignment horizontal="center" vertical="center"/>
    </xf>
    <xf numFmtId="164" fontId="5" fillId="8" borderId="18" xfId="2" applyNumberFormat="1" applyFont="1" applyFill="1" applyBorder="1" applyAlignment="1">
      <alignment horizontal="center" vertical="center"/>
    </xf>
    <xf numFmtId="164" fontId="3" fillId="4" borderId="10" xfId="2" applyNumberFormat="1" applyFont="1" applyFill="1" applyBorder="1" applyAlignment="1">
      <alignment horizontal="center" vertical="center"/>
    </xf>
    <xf numFmtId="164" fontId="6" fillId="5" borderId="10" xfId="2" applyNumberFormat="1" applyFont="1" applyFill="1" applyBorder="1" applyAlignment="1">
      <alignment horizontal="center" vertical="center"/>
    </xf>
    <xf numFmtId="0" fontId="5" fillId="5" borderId="28" xfId="3" applyFont="1" applyFill="1" applyBorder="1" applyAlignment="1">
      <alignment horizontal="left"/>
    </xf>
    <xf numFmtId="0" fontId="5" fillId="6" borderId="28" xfId="3" applyFont="1" applyFill="1" applyBorder="1" applyAlignment="1">
      <alignment horizontal="left" vertical="center"/>
    </xf>
    <xf numFmtId="0" fontId="5" fillId="5" borderId="29" xfId="3" applyFont="1" applyFill="1" applyBorder="1" applyAlignment="1">
      <alignment horizontal="left"/>
    </xf>
    <xf numFmtId="10" fontId="5" fillId="5" borderId="29" xfId="2" applyNumberFormat="1" applyFont="1" applyFill="1" applyBorder="1" applyAlignment="1">
      <alignment horizontal="center"/>
    </xf>
    <xf numFmtId="10" fontId="9" fillId="11" borderId="28" xfId="2" applyNumberFormat="1" applyFont="1" applyFill="1" applyBorder="1"/>
    <xf numFmtId="10" fontId="9" fillId="0" borderId="28" xfId="2" applyNumberFormat="1" applyFont="1" applyBorder="1"/>
    <xf numFmtId="3" fontId="9" fillId="0" borderId="0" xfId="0" applyNumberFormat="1" applyFont="1"/>
    <xf numFmtId="0" fontId="9" fillId="0" borderId="0" xfId="0" applyFont="1" applyAlignment="1">
      <alignment horizontal="left"/>
    </xf>
    <xf numFmtId="168" fontId="9" fillId="11" borderId="28" xfId="1" applyNumberFormat="1" applyFont="1" applyFill="1" applyBorder="1" applyAlignment="1">
      <alignment horizontal="right"/>
    </xf>
    <xf numFmtId="164" fontId="5" fillId="5" borderId="28" xfId="2" applyNumberFormat="1" applyFont="1" applyFill="1" applyBorder="1" applyAlignment="1">
      <alignment horizontal="center"/>
    </xf>
    <xf numFmtId="0" fontId="16" fillId="0" borderId="0" xfId="6" applyFont="1"/>
    <xf numFmtId="164" fontId="3" fillId="4" borderId="34" xfId="2" applyNumberFormat="1" applyFont="1" applyFill="1" applyBorder="1" applyAlignment="1">
      <alignment horizontal="center" vertical="center"/>
    </xf>
    <xf numFmtId="4" fontId="9" fillId="0" borderId="0" xfId="0" applyNumberFormat="1" applyFont="1"/>
    <xf numFmtId="0" fontId="17" fillId="0" borderId="0" xfId="0" applyFont="1"/>
    <xf numFmtId="0" fontId="12" fillId="0" borderId="0" xfId="6"/>
    <xf numFmtId="165" fontId="9" fillId="11" borderId="28" xfId="1" applyNumberFormat="1" applyFont="1" applyFill="1" applyBorder="1" applyAlignment="1">
      <alignment horizontal="right"/>
    </xf>
    <xf numFmtId="164" fontId="9" fillId="0" borderId="0" xfId="0" applyNumberFormat="1" applyFont="1"/>
    <xf numFmtId="166" fontId="9" fillId="0" borderId="0" xfId="0" applyNumberFormat="1" applyFont="1"/>
    <xf numFmtId="10" fontId="9" fillId="0" borderId="0" xfId="0" applyNumberFormat="1" applyFont="1"/>
    <xf numFmtId="10" fontId="10" fillId="0" borderId="31" xfId="2" applyNumberFormat="1" applyFont="1" applyFill="1" applyBorder="1"/>
    <xf numFmtId="10" fontId="9" fillId="11" borderId="28" xfId="2" applyNumberFormat="1" applyFont="1" applyFill="1" applyBorder="1" applyAlignment="1">
      <alignment horizontal="right"/>
    </xf>
    <xf numFmtId="10" fontId="9" fillId="0" borderId="28" xfId="2" applyNumberFormat="1" applyFont="1" applyBorder="1" applyAlignment="1">
      <alignment horizontal="right"/>
    </xf>
    <xf numFmtId="10" fontId="5" fillId="8" borderId="0" xfId="3" applyNumberFormat="1" applyFont="1" applyFill="1"/>
    <xf numFmtId="169" fontId="9" fillId="0" borderId="28" xfId="2" applyNumberFormat="1" applyFont="1" applyBorder="1"/>
    <xf numFmtId="164" fontId="5" fillId="7" borderId="10" xfId="3" applyNumberFormat="1" applyFont="1" applyFill="1" applyBorder="1" applyAlignment="1">
      <alignment horizontal="center" vertical="center"/>
    </xf>
    <xf numFmtId="164" fontId="6" fillId="6" borderId="10" xfId="3" applyNumberFormat="1" applyFont="1" applyFill="1" applyBorder="1" applyAlignment="1">
      <alignment horizontal="center" vertical="center"/>
    </xf>
    <xf numFmtId="164" fontId="5" fillId="8" borderId="18" xfId="3" applyNumberFormat="1" applyFont="1" applyFill="1" applyBorder="1" applyAlignment="1">
      <alignment horizontal="center" vertical="center"/>
    </xf>
    <xf numFmtId="10" fontId="5" fillId="6" borderId="28" xfId="2" applyNumberFormat="1" applyFont="1" applyFill="1" applyBorder="1" applyAlignment="1">
      <alignment horizontal="center"/>
    </xf>
    <xf numFmtId="165" fontId="5" fillId="5" borderId="29" xfId="1" applyNumberFormat="1" applyFont="1" applyFill="1" applyBorder="1" applyAlignment="1">
      <alignment horizontal="center"/>
    </xf>
    <xf numFmtId="10" fontId="6" fillId="0" borderId="30" xfId="2" applyNumberFormat="1" applyFont="1" applyFill="1" applyBorder="1" applyAlignment="1">
      <alignment horizontal="center" vertical="center" wrapText="1"/>
    </xf>
    <xf numFmtId="10" fontId="5" fillId="5" borderId="28" xfId="2" applyNumberFormat="1" applyFont="1" applyFill="1" applyBorder="1" applyAlignment="1">
      <alignment horizontal="center"/>
    </xf>
    <xf numFmtId="165" fontId="5" fillId="5" borderId="28" xfId="1" applyNumberFormat="1" applyFont="1" applyFill="1" applyBorder="1" applyAlignment="1">
      <alignment horizontal="center"/>
    </xf>
    <xf numFmtId="165" fontId="5" fillId="5" borderId="29" xfId="3" applyNumberFormat="1" applyFont="1" applyFill="1" applyBorder="1" applyAlignment="1">
      <alignment horizontal="center"/>
    </xf>
    <xf numFmtId="164" fontId="9" fillId="0" borderId="28" xfId="2" applyNumberFormat="1" applyFont="1" applyBorder="1"/>
    <xf numFmtId="164" fontId="9" fillId="0" borderId="28" xfId="2" applyNumberFormat="1" applyFont="1" applyBorder="1" applyAlignment="1">
      <alignment horizontal="right"/>
    </xf>
    <xf numFmtId="164" fontId="5" fillId="5" borderId="29" xfId="2" applyNumberFormat="1" applyFont="1" applyFill="1" applyBorder="1" applyAlignment="1">
      <alignment horizontal="center"/>
    </xf>
    <xf numFmtId="0" fontId="3" fillId="3" borderId="6" xfId="3" applyFont="1" applyFill="1" applyBorder="1" applyAlignment="1">
      <alignment horizontal="center" vertical="center"/>
    </xf>
    <xf numFmtId="0" fontId="3" fillId="3" borderId="7" xfId="3" applyFont="1" applyFill="1" applyBorder="1" applyAlignment="1">
      <alignment horizontal="center" vertical="center"/>
    </xf>
    <xf numFmtId="0" fontId="3" fillId="3" borderId="8" xfId="3" applyFont="1" applyFill="1" applyBorder="1" applyAlignment="1">
      <alignment horizontal="center" vertical="center"/>
    </xf>
    <xf numFmtId="0" fontId="3" fillId="3" borderId="15" xfId="3" applyFont="1" applyFill="1" applyBorder="1" applyAlignment="1">
      <alignment horizontal="center" vertical="center"/>
    </xf>
    <xf numFmtId="0" fontId="3" fillId="3" borderId="16" xfId="3" applyFont="1" applyFill="1" applyBorder="1" applyAlignment="1">
      <alignment horizontal="center" vertical="center"/>
    </xf>
    <xf numFmtId="3" fontId="3" fillId="4" borderId="34" xfId="3" applyNumberFormat="1" applyFont="1" applyFill="1" applyBorder="1" applyAlignment="1">
      <alignment horizontal="center" vertical="center"/>
    </xf>
    <xf numFmtId="164" fontId="3" fillId="4" borderId="34" xfId="3" applyNumberFormat="1" applyFont="1" applyFill="1" applyBorder="1" applyAlignment="1">
      <alignment horizontal="center" vertical="center"/>
    </xf>
    <xf numFmtId="0" fontId="5" fillId="9" borderId="0" xfId="3" applyFont="1" applyFill="1"/>
    <xf numFmtId="0" fontId="3" fillId="3" borderId="32" xfId="0" applyFont="1" applyFill="1" applyBorder="1" applyAlignment="1">
      <alignment horizontal="center" vertical="center" wrapText="1"/>
    </xf>
    <xf numFmtId="0" fontId="3" fillId="3" borderId="32" xfId="0" quotePrefix="1" applyFont="1" applyFill="1" applyBorder="1" applyAlignment="1">
      <alignment horizontal="center" vertical="center" wrapText="1"/>
    </xf>
    <xf numFmtId="165" fontId="5" fillId="6" borderId="28" xfId="1" applyNumberFormat="1" applyFont="1" applyFill="1" applyBorder="1" applyAlignment="1">
      <alignment horizontal="center" vertical="center" wrapText="1"/>
    </xf>
    <xf numFmtId="164" fontId="5" fillId="6" borderId="28" xfId="2" applyNumberFormat="1" applyFont="1" applyFill="1" applyBorder="1" applyAlignment="1">
      <alignment horizontal="center" vertical="center"/>
    </xf>
    <xf numFmtId="10" fontId="5" fillId="6" borderId="28" xfId="2" applyNumberFormat="1" applyFont="1" applyFill="1" applyBorder="1" applyAlignment="1">
      <alignment horizontal="center" vertical="center"/>
    </xf>
    <xf numFmtId="164" fontId="6" fillId="0" borderId="30" xfId="3" applyNumberFormat="1" applyFont="1" applyBorder="1" applyAlignment="1">
      <alignment horizontal="center" vertical="center"/>
    </xf>
    <xf numFmtId="165" fontId="9" fillId="0" borderId="28" xfId="1" applyNumberFormat="1" applyFont="1" applyBorder="1" applyAlignment="1">
      <alignment horizontal="right"/>
    </xf>
    <xf numFmtId="164" fontId="9" fillId="11" borderId="28" xfId="2" quotePrefix="1" applyNumberFormat="1" applyFont="1" applyFill="1" applyBorder="1" applyAlignment="1">
      <alignment horizontal="right"/>
    </xf>
    <xf numFmtId="3" fontId="3" fillId="2" borderId="32" xfId="0" applyNumberFormat="1" applyFont="1" applyFill="1" applyBorder="1" applyAlignment="1">
      <alignment horizontal="center" vertical="center" wrapText="1"/>
    </xf>
    <xf numFmtId="3" fontId="3" fillId="3" borderId="32" xfId="0" applyNumberFormat="1" applyFont="1" applyFill="1" applyBorder="1" applyAlignment="1">
      <alignment horizontal="center" vertical="center" wrapText="1"/>
    </xf>
    <xf numFmtId="3" fontId="3" fillId="4" borderId="0" xfId="3" applyNumberFormat="1" applyFont="1" applyFill="1" applyAlignment="1">
      <alignment horizontal="center"/>
    </xf>
    <xf numFmtId="3" fontId="3" fillId="4" borderId="19" xfId="3" applyNumberFormat="1" applyFont="1" applyFill="1" applyBorder="1" applyAlignment="1">
      <alignment horizontal="center"/>
    </xf>
    <xf numFmtId="3" fontId="3" fillId="4" borderId="17" xfId="3" applyNumberFormat="1" applyFont="1" applyFill="1" applyBorder="1" applyAlignment="1">
      <alignment horizontal="center"/>
    </xf>
    <xf numFmtId="3" fontId="5" fillId="7" borderId="10" xfId="3" applyNumberFormat="1" applyFont="1" applyFill="1" applyBorder="1" applyAlignment="1">
      <alignment horizontal="center" vertical="center"/>
    </xf>
    <xf numFmtId="3" fontId="5" fillId="7" borderId="21" xfId="3" applyNumberFormat="1" applyFont="1" applyFill="1" applyBorder="1" applyAlignment="1">
      <alignment horizontal="center" vertical="center"/>
    </xf>
    <xf numFmtId="3" fontId="5" fillId="7" borderId="20" xfId="3" applyNumberFormat="1" applyFont="1" applyFill="1" applyBorder="1" applyAlignment="1">
      <alignment horizontal="center" vertical="center"/>
    </xf>
    <xf numFmtId="3" fontId="6" fillId="6" borderId="10" xfId="3" applyNumberFormat="1" applyFont="1" applyFill="1" applyBorder="1" applyAlignment="1">
      <alignment horizontal="center" vertical="center"/>
    </xf>
    <xf numFmtId="3" fontId="6" fillId="6" borderId="21" xfId="3" applyNumberFormat="1" applyFont="1" applyFill="1" applyBorder="1" applyAlignment="1">
      <alignment horizontal="center" vertical="center"/>
    </xf>
    <xf numFmtId="3" fontId="6" fillId="6" borderId="20" xfId="3" applyNumberFormat="1" applyFont="1" applyFill="1" applyBorder="1" applyAlignment="1">
      <alignment horizontal="center" vertical="center"/>
    </xf>
    <xf numFmtId="3" fontId="5" fillId="8" borderId="0" xfId="3" applyNumberFormat="1" applyFont="1" applyFill="1" applyAlignment="1">
      <alignment horizontal="center" vertical="center"/>
    </xf>
    <xf numFmtId="3" fontId="5" fillId="8" borderId="19" xfId="3" applyNumberFormat="1" applyFont="1" applyFill="1" applyBorder="1" applyAlignment="1">
      <alignment horizontal="center" vertical="center"/>
    </xf>
    <xf numFmtId="3" fontId="5" fillId="8" borderId="17" xfId="3" applyNumberFormat="1" applyFont="1" applyFill="1" applyBorder="1" applyAlignment="1">
      <alignment horizontal="center" vertical="center"/>
    </xf>
    <xf numFmtId="3" fontId="3" fillId="4" borderId="10" xfId="3" applyNumberFormat="1" applyFont="1" applyFill="1" applyBorder="1" applyAlignment="1">
      <alignment horizontal="center" vertical="center"/>
    </xf>
    <xf numFmtId="3" fontId="3" fillId="4" borderId="21" xfId="3" applyNumberFormat="1" applyFont="1" applyFill="1" applyBorder="1" applyAlignment="1">
      <alignment horizontal="center" vertical="center"/>
    </xf>
    <xf numFmtId="3" fontId="3" fillId="4" borderId="20" xfId="3" applyNumberFormat="1" applyFont="1" applyFill="1" applyBorder="1" applyAlignment="1">
      <alignment horizontal="center" vertical="center"/>
    </xf>
    <xf numFmtId="3" fontId="6" fillId="5" borderId="10" xfId="3" applyNumberFormat="1" applyFont="1" applyFill="1" applyBorder="1" applyAlignment="1">
      <alignment horizontal="center" vertical="center"/>
    </xf>
    <xf numFmtId="3" fontId="6" fillId="5" borderId="21" xfId="3" applyNumberFormat="1" applyFont="1" applyFill="1" applyBorder="1" applyAlignment="1">
      <alignment horizontal="center" vertical="center"/>
    </xf>
    <xf numFmtId="3" fontId="6" fillId="5" borderId="20" xfId="3" applyNumberFormat="1" applyFont="1" applyFill="1" applyBorder="1" applyAlignment="1">
      <alignment horizontal="center" vertical="center"/>
    </xf>
    <xf numFmtId="3" fontId="5" fillId="5" borderId="28" xfId="3" applyNumberFormat="1" applyFont="1" applyFill="1" applyBorder="1" applyAlignment="1">
      <alignment horizontal="center"/>
    </xf>
    <xf numFmtId="3" fontId="5" fillId="6" borderId="28" xfId="3" applyNumberFormat="1" applyFont="1" applyFill="1" applyBorder="1" applyAlignment="1">
      <alignment horizontal="center"/>
    </xf>
    <xf numFmtId="3" fontId="5" fillId="5" borderId="29" xfId="3" applyNumberFormat="1" applyFont="1" applyFill="1" applyBorder="1" applyAlignment="1">
      <alignment horizontal="center"/>
    </xf>
    <xf numFmtId="3" fontId="6" fillId="0" borderId="30" xfId="3" applyNumberFormat="1" applyFont="1" applyBorder="1" applyAlignment="1">
      <alignment horizontal="center" vertical="center" wrapText="1"/>
    </xf>
    <xf numFmtId="0" fontId="5" fillId="6" borderId="0" xfId="3" applyFont="1" applyFill="1" applyAlignment="1">
      <alignment horizontal="left" vertical="center"/>
    </xf>
    <xf numFmtId="10" fontId="5" fillId="6" borderId="0" xfId="2" applyNumberFormat="1" applyFont="1" applyFill="1" applyBorder="1" applyAlignment="1">
      <alignment horizontal="center"/>
    </xf>
    <xf numFmtId="3" fontId="5" fillId="6" borderId="0" xfId="3" applyNumberFormat="1" applyFont="1" applyFill="1" applyAlignment="1">
      <alignment horizontal="center"/>
    </xf>
    <xf numFmtId="164" fontId="5" fillId="6" borderId="28" xfId="2" applyNumberFormat="1" applyFont="1" applyFill="1" applyBorder="1" applyAlignment="1">
      <alignment horizontal="center"/>
    </xf>
    <xf numFmtId="3" fontId="8" fillId="12" borderId="0" xfId="3" applyNumberFormat="1" applyFont="1" applyFill="1" applyAlignment="1">
      <alignment horizontal="center"/>
    </xf>
    <xf numFmtId="164" fontId="8" fillId="12" borderId="0" xfId="2" applyNumberFormat="1" applyFont="1" applyFill="1" applyBorder="1" applyAlignment="1">
      <alignment horizontal="center"/>
    </xf>
    <xf numFmtId="3" fontId="8" fillId="12" borderId="35" xfId="3" applyNumberFormat="1" applyFont="1" applyFill="1" applyBorder="1" applyAlignment="1">
      <alignment horizontal="center"/>
    </xf>
    <xf numFmtId="3" fontId="8" fillId="12" borderId="36" xfId="3" applyNumberFormat="1" applyFont="1" applyFill="1" applyBorder="1" applyAlignment="1">
      <alignment horizontal="center"/>
    </xf>
    <xf numFmtId="3" fontId="5" fillId="13" borderId="37" xfId="3" applyNumberFormat="1" applyFont="1" applyFill="1" applyBorder="1" applyAlignment="1">
      <alignment horizontal="center" vertical="center"/>
    </xf>
    <xf numFmtId="164" fontId="5" fillId="13" borderId="37" xfId="3" applyNumberFormat="1" applyFont="1" applyFill="1" applyBorder="1" applyAlignment="1">
      <alignment horizontal="center" vertical="center"/>
    </xf>
    <xf numFmtId="3" fontId="5" fillId="13" borderId="38" xfId="3" applyNumberFormat="1" applyFont="1" applyFill="1" applyBorder="1" applyAlignment="1">
      <alignment horizontal="center" vertical="center"/>
    </xf>
    <xf numFmtId="3" fontId="5" fillId="13" borderId="39" xfId="3" applyNumberFormat="1" applyFont="1" applyFill="1" applyBorder="1" applyAlignment="1">
      <alignment horizontal="center" vertical="center"/>
    </xf>
    <xf numFmtId="3" fontId="5" fillId="14" borderId="37" xfId="3" applyNumberFormat="1" applyFont="1" applyFill="1" applyBorder="1" applyAlignment="1">
      <alignment horizontal="center" vertical="center"/>
    </xf>
    <xf numFmtId="3" fontId="5" fillId="14" borderId="38" xfId="3" applyNumberFormat="1" applyFont="1" applyFill="1" applyBorder="1" applyAlignment="1">
      <alignment horizontal="center" vertical="center"/>
    </xf>
    <xf numFmtId="3" fontId="5" fillId="14" borderId="39" xfId="3" applyNumberFormat="1" applyFont="1" applyFill="1" applyBorder="1" applyAlignment="1">
      <alignment horizontal="center" vertical="center"/>
    </xf>
    <xf numFmtId="164" fontId="5" fillId="14" borderId="37" xfId="3" applyNumberFormat="1" applyFont="1" applyFill="1" applyBorder="1" applyAlignment="1">
      <alignment horizontal="center" vertical="center"/>
    </xf>
    <xf numFmtId="3" fontId="5" fillId="14" borderId="40" xfId="3" applyNumberFormat="1" applyFont="1" applyFill="1" applyBorder="1" applyAlignment="1">
      <alignment horizontal="center" vertical="center"/>
    </xf>
    <xf numFmtId="164" fontId="5" fillId="14" borderId="40" xfId="3" applyNumberFormat="1" applyFont="1" applyFill="1" applyBorder="1" applyAlignment="1">
      <alignment horizontal="center" vertical="center"/>
    </xf>
    <xf numFmtId="3" fontId="5" fillId="14" borderId="41" xfId="3" applyNumberFormat="1" applyFont="1" applyFill="1" applyBorder="1" applyAlignment="1">
      <alignment horizontal="center" vertical="center"/>
    </xf>
    <xf numFmtId="3" fontId="5" fillId="14" borderId="42" xfId="3" applyNumberFormat="1" applyFont="1" applyFill="1" applyBorder="1" applyAlignment="1">
      <alignment horizontal="center" vertical="center"/>
    </xf>
    <xf numFmtId="165" fontId="5" fillId="6" borderId="28" xfId="3" applyNumberFormat="1" applyFont="1" applyFill="1" applyBorder="1" applyAlignment="1">
      <alignment horizontal="center"/>
    </xf>
    <xf numFmtId="4" fontId="5" fillId="6" borderId="28" xfId="3" applyNumberFormat="1" applyFont="1" applyFill="1" applyBorder="1" applyAlignment="1">
      <alignment horizontal="center"/>
    </xf>
    <xf numFmtId="165" fontId="5" fillId="6" borderId="0" xfId="3" applyNumberFormat="1" applyFont="1" applyFill="1" applyAlignment="1">
      <alignment horizontal="center"/>
    </xf>
    <xf numFmtId="3" fontId="5" fillId="5" borderId="28" xfId="1" applyNumberFormat="1" applyFont="1" applyFill="1" applyBorder="1" applyAlignment="1">
      <alignment horizontal="center"/>
    </xf>
    <xf numFmtId="4" fontId="5" fillId="5" borderId="29" xfId="3" applyNumberFormat="1" applyFont="1" applyFill="1" applyBorder="1" applyAlignment="1">
      <alignment horizontal="center"/>
    </xf>
    <xf numFmtId="166" fontId="9" fillId="0" borderId="28" xfId="1" applyNumberFormat="1" applyFont="1" applyBorder="1" applyAlignment="1">
      <alignment horizontal="right"/>
    </xf>
    <xf numFmtId="164" fontId="5" fillId="6" borderId="28" xfId="5" applyNumberFormat="1" applyFont="1" applyFill="1" applyBorder="1" applyAlignment="1">
      <alignment horizontal="center" vertical="center" wrapText="1"/>
    </xf>
    <xf numFmtId="174" fontId="5" fillId="6" borderId="28" xfId="2" applyNumberFormat="1" applyFont="1" applyFill="1" applyBorder="1" applyAlignment="1">
      <alignment horizontal="center" vertical="center"/>
    </xf>
    <xf numFmtId="9" fontId="9" fillId="11" borderId="28" xfId="2" applyFont="1" applyFill="1" applyBorder="1"/>
    <xf numFmtId="9" fontId="9" fillId="0" borderId="28" xfId="2" applyFont="1" applyBorder="1"/>
    <xf numFmtId="167" fontId="9" fillId="11" borderId="28" xfId="1" applyNumberFormat="1" applyFont="1" applyFill="1" applyBorder="1"/>
    <xf numFmtId="167" fontId="9" fillId="0" borderId="28" xfId="1" applyNumberFormat="1" applyFont="1" applyBorder="1"/>
    <xf numFmtId="165" fontId="5" fillId="8" borderId="19" xfId="3" applyNumberFormat="1" applyFont="1" applyFill="1" applyBorder="1" applyAlignment="1">
      <alignment horizontal="center" vertical="center"/>
    </xf>
    <xf numFmtId="10" fontId="5" fillId="8" borderId="18" xfId="3" applyNumberFormat="1" applyFont="1" applyFill="1" applyBorder="1" applyAlignment="1">
      <alignment horizontal="center" vertical="center"/>
    </xf>
    <xf numFmtId="10" fontId="6" fillId="6" borderId="10" xfId="3" applyNumberFormat="1" applyFont="1" applyFill="1" applyBorder="1" applyAlignment="1">
      <alignment horizontal="center" vertical="center"/>
    </xf>
    <xf numFmtId="3" fontId="5" fillId="5" borderId="29" xfId="1" applyNumberFormat="1" applyFont="1" applyFill="1" applyBorder="1" applyAlignment="1">
      <alignment horizontal="center"/>
    </xf>
    <xf numFmtId="164" fontId="5" fillId="6" borderId="0" xfId="5" applyNumberFormat="1" applyFont="1" applyFill="1" applyAlignment="1">
      <alignment horizontal="center" vertical="center" wrapText="1"/>
    </xf>
    <xf numFmtId="9" fontId="6" fillId="0" borderId="30" xfId="2" applyFont="1" applyFill="1" applyBorder="1" applyAlignment="1">
      <alignment horizontal="center" vertical="center" wrapText="1"/>
    </xf>
    <xf numFmtId="3" fontId="6" fillId="0" borderId="30" xfId="1" applyNumberFormat="1" applyFont="1" applyFill="1" applyBorder="1" applyAlignment="1">
      <alignment horizontal="center" vertical="center" wrapText="1"/>
    </xf>
    <xf numFmtId="41" fontId="9" fillId="11" borderId="28" xfId="1" applyFont="1" applyFill="1" applyBorder="1"/>
    <xf numFmtId="41" fontId="9" fillId="0" borderId="28" xfId="1" applyFont="1" applyBorder="1"/>
    <xf numFmtId="0" fontId="11" fillId="0" borderId="0" xfId="0" applyFont="1" applyAlignment="1">
      <alignment horizontal="left"/>
    </xf>
    <xf numFmtId="0" fontId="13" fillId="0" borderId="0" xfId="0" applyFont="1" applyAlignment="1">
      <alignment horizontal="left"/>
    </xf>
    <xf numFmtId="0" fontId="13" fillId="0" borderId="0" xfId="0" applyFont="1" applyAlignment="1">
      <alignment horizontal="left" vertical="top" wrapText="1"/>
    </xf>
    <xf numFmtId="0" fontId="3" fillId="3" borderId="4" xfId="3" applyFont="1" applyFill="1" applyBorder="1" applyAlignment="1">
      <alignment horizontal="center" vertical="center"/>
    </xf>
    <xf numFmtId="0" fontId="3" fillId="3" borderId="0" xfId="3" applyFont="1" applyFill="1" applyAlignment="1">
      <alignment horizontal="center" vertical="center"/>
    </xf>
    <xf numFmtId="0" fontId="3" fillId="3" borderId="5" xfId="3" applyFont="1" applyFill="1" applyBorder="1" applyAlignment="1">
      <alignment horizontal="center" vertical="center"/>
    </xf>
    <xf numFmtId="0" fontId="9" fillId="0" borderId="0" xfId="0" applyFont="1"/>
    <xf numFmtId="0" fontId="9" fillId="0" borderId="0" xfId="0" applyFont="1" applyAlignment="1">
      <alignment horizontal="left"/>
    </xf>
    <xf numFmtId="0" fontId="3" fillId="2" borderId="6" xfId="3" applyFont="1" applyFill="1" applyBorder="1" applyAlignment="1">
      <alignment horizontal="left"/>
    </xf>
    <xf numFmtId="0" fontId="3" fillId="2" borderId="7" xfId="3" applyFont="1" applyFill="1" applyBorder="1" applyAlignment="1">
      <alignment horizontal="left"/>
    </xf>
    <xf numFmtId="0" fontId="3" fillId="2" borderId="1" xfId="3" applyFont="1" applyFill="1" applyBorder="1" applyAlignment="1">
      <alignment horizontal="left"/>
    </xf>
    <xf numFmtId="0" fontId="3" fillId="2" borderId="2" xfId="3" applyFont="1" applyFill="1" applyBorder="1" applyAlignment="1">
      <alignment horizontal="left"/>
    </xf>
    <xf numFmtId="0" fontId="3" fillId="2" borderId="14"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10" fontId="9" fillId="0" borderId="0" xfId="0" applyNumberFormat="1" applyFont="1"/>
    <xf numFmtId="10" fontId="9" fillId="0" borderId="0" xfId="0" applyNumberFormat="1" applyFont="1" applyAlignment="1">
      <alignment horizontal="left"/>
    </xf>
    <xf numFmtId="0" fontId="3" fillId="2" borderId="15" xfId="3" applyFont="1" applyFill="1" applyBorder="1" applyAlignment="1">
      <alignment horizontal="left"/>
    </xf>
    <xf numFmtId="0" fontId="3" fillId="2" borderId="13" xfId="3" applyFont="1" applyFill="1" applyBorder="1" applyAlignment="1">
      <alignment horizontal="left"/>
    </xf>
    <xf numFmtId="0" fontId="3" fillId="2" borderId="14" xfId="3" applyFont="1" applyFill="1" applyBorder="1" applyAlignment="1">
      <alignment horizontal="left"/>
    </xf>
    <xf numFmtId="0" fontId="3" fillId="2" borderId="14" xfId="3" applyFont="1" applyFill="1" applyBorder="1" applyAlignment="1">
      <alignment horizontal="left" vertical="center" wrapText="1"/>
    </xf>
    <xf numFmtId="0" fontId="3" fillId="2" borderId="7" xfId="3" applyFont="1" applyFill="1" applyBorder="1" applyAlignment="1">
      <alignment horizontal="left" vertical="center"/>
    </xf>
    <xf numFmtId="0" fontId="3" fillId="3" borderId="26"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8" fillId="10" borderId="29" xfId="5" applyFont="1" applyFill="1" applyBorder="1" applyAlignment="1">
      <alignment horizontal="center" vertical="center"/>
    </xf>
    <xf numFmtId="0" fontId="8" fillId="10" borderId="32" xfId="5" applyFont="1" applyFill="1" applyBorder="1" applyAlignment="1">
      <alignment horizontal="center" vertical="center"/>
    </xf>
    <xf numFmtId="3" fontId="3" fillId="3" borderId="26" xfId="0" applyNumberFormat="1" applyFont="1" applyFill="1" applyBorder="1" applyAlignment="1">
      <alignment horizontal="center" vertical="center" wrapText="1"/>
    </xf>
    <xf numFmtId="0" fontId="8" fillId="10" borderId="22" xfId="0" applyFont="1" applyFill="1" applyBorder="1" applyAlignment="1">
      <alignment horizontal="center" vertical="center" wrapText="1"/>
    </xf>
    <xf numFmtId="0" fontId="8" fillId="10" borderId="27" xfId="0" applyFont="1" applyFill="1" applyBorder="1" applyAlignment="1">
      <alignment horizontal="center" vertical="center"/>
    </xf>
    <xf numFmtId="0" fontId="9" fillId="0" borderId="0" xfId="0" applyFont="1" applyAlignment="1">
      <alignment horizontal="left" wrapText="1"/>
    </xf>
    <xf numFmtId="0" fontId="9" fillId="0" borderId="0" xfId="0" applyFont="1" applyAlignment="1">
      <alignment horizontal="left" vertical="top" wrapText="1"/>
    </xf>
    <xf numFmtId="10" fontId="9" fillId="0" borderId="0" xfId="0" applyNumberFormat="1" applyFont="1" applyAlignment="1">
      <alignment horizontal="left" vertical="top" wrapText="1"/>
    </xf>
    <xf numFmtId="10" fontId="5" fillId="7" borderId="10" xfId="3" applyNumberFormat="1" applyFont="1" applyFill="1" applyBorder="1" applyAlignment="1">
      <alignment horizontal="center" vertical="center"/>
    </xf>
    <xf numFmtId="165" fontId="5" fillId="6" borderId="0" xfId="1" applyNumberFormat="1" applyFont="1" applyFill="1" applyBorder="1" applyAlignment="1">
      <alignment horizontal="center" vertical="center" wrapText="1"/>
    </xf>
    <xf numFmtId="9" fontId="5" fillId="6" borderId="0" xfId="2" applyNumberFormat="1" applyFont="1" applyFill="1" applyBorder="1" applyAlignment="1">
      <alignment horizontal="center" vertical="center"/>
    </xf>
    <xf numFmtId="174" fontId="5" fillId="5" borderId="29" xfId="2" applyNumberFormat="1" applyFont="1" applyFill="1" applyBorder="1" applyAlignment="1">
      <alignment horizontal="center"/>
    </xf>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0EDE7"/>
      <color rgb="FF81C3B9"/>
      <color rgb="FFCC99FF"/>
      <color rgb="FF0563C1"/>
      <color rgb="FFE2F3F6"/>
      <color rgb="FF005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1905</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dimension ref="B3:D26"/>
  <sheetViews>
    <sheetView showGridLines="0" tabSelected="1" workbookViewId="0">
      <selection activeCell="C32" sqref="C32"/>
    </sheetView>
  </sheetViews>
  <sheetFormatPr baseColWidth="10" defaultColWidth="11.42578125" defaultRowHeight="12.75" x14ac:dyDescent="0.2"/>
  <cols>
    <col min="1" max="1" width="11.42578125" style="26"/>
    <col min="2" max="2" width="2.7109375" style="26" bestFit="1" customWidth="1"/>
    <col min="3" max="3" width="74.5703125" style="26" customWidth="1"/>
    <col min="4" max="16384" width="11.42578125" style="26"/>
  </cols>
  <sheetData>
    <row r="3" spans="2:3" x14ac:dyDescent="0.2">
      <c r="B3" s="179" t="s">
        <v>251</v>
      </c>
      <c r="C3" s="179"/>
    </row>
    <row r="5" spans="2:3" x14ac:dyDescent="0.2">
      <c r="B5" s="180" t="s">
        <v>133</v>
      </c>
      <c r="C5" s="180"/>
    </row>
    <row r="6" spans="2:3" x14ac:dyDescent="0.2">
      <c r="B6" s="26">
        <v>1</v>
      </c>
      <c r="C6" s="27" t="s">
        <v>132</v>
      </c>
    </row>
    <row r="7" spans="2:3" x14ac:dyDescent="0.2">
      <c r="B7" s="26">
        <v>2</v>
      </c>
      <c r="C7" s="27" t="s">
        <v>123</v>
      </c>
    </row>
    <row r="8" spans="2:3" x14ac:dyDescent="0.2">
      <c r="B8" s="26">
        <v>3</v>
      </c>
      <c r="C8" s="27" t="s">
        <v>124</v>
      </c>
    </row>
    <row r="9" spans="2:3" x14ac:dyDescent="0.2">
      <c r="B9" s="26">
        <v>4</v>
      </c>
      <c r="C9" s="27" t="s">
        <v>125</v>
      </c>
    </row>
    <row r="10" spans="2:3" x14ac:dyDescent="0.2">
      <c r="B10" s="26">
        <v>5</v>
      </c>
      <c r="C10" s="27" t="s">
        <v>126</v>
      </c>
    </row>
    <row r="11" spans="2:3" x14ac:dyDescent="0.2">
      <c r="B11" s="26">
        <v>6</v>
      </c>
      <c r="C11" s="27" t="s">
        <v>172</v>
      </c>
    </row>
    <row r="12" spans="2:3" x14ac:dyDescent="0.2">
      <c r="B12" s="26">
        <v>7</v>
      </c>
      <c r="C12" s="72" t="s">
        <v>188</v>
      </c>
    </row>
    <row r="13" spans="2:3" ht="15" x14ac:dyDescent="0.25">
      <c r="B13" s="26">
        <v>8</v>
      </c>
      <c r="C13" s="76" t="s">
        <v>127</v>
      </c>
    </row>
    <row r="14" spans="2:3" ht="15" x14ac:dyDescent="0.25">
      <c r="B14" s="26">
        <v>9</v>
      </c>
      <c r="C14" s="76" t="s">
        <v>131</v>
      </c>
    </row>
    <row r="15" spans="2:3" ht="15" x14ac:dyDescent="0.25">
      <c r="B15" s="26">
        <v>10</v>
      </c>
      <c r="C15" s="76" t="s">
        <v>173</v>
      </c>
    </row>
    <row r="16" spans="2:3" ht="15" x14ac:dyDescent="0.25">
      <c r="B16" s="26">
        <v>11</v>
      </c>
      <c r="C16" s="76" t="s">
        <v>176</v>
      </c>
    </row>
    <row r="18" spans="2:4" ht="13.5" customHeight="1" x14ac:dyDescent="0.2">
      <c r="B18" s="181" t="s">
        <v>187</v>
      </c>
      <c r="C18" s="181"/>
      <c r="D18" s="181"/>
    </row>
    <row r="19" spans="2:4" x14ac:dyDescent="0.2">
      <c r="B19" s="181"/>
      <c r="C19" s="181"/>
      <c r="D19" s="181"/>
    </row>
    <row r="20" spans="2:4" x14ac:dyDescent="0.2">
      <c r="B20" s="181"/>
      <c r="C20" s="181"/>
      <c r="D20" s="181"/>
    </row>
    <row r="21" spans="2:4" x14ac:dyDescent="0.2">
      <c r="B21" s="181"/>
      <c r="C21" s="181"/>
      <c r="D21" s="181"/>
    </row>
    <row r="22" spans="2:4" x14ac:dyDescent="0.2">
      <c r="B22" s="181"/>
      <c r="C22" s="181"/>
      <c r="D22" s="181"/>
    </row>
    <row r="23" spans="2:4" x14ac:dyDescent="0.2">
      <c r="B23" s="181"/>
      <c r="C23" s="181"/>
      <c r="D23" s="181"/>
    </row>
    <row r="24" spans="2:4" x14ac:dyDescent="0.2">
      <c r="B24" s="181"/>
      <c r="C24" s="181"/>
      <c r="D24" s="181"/>
    </row>
    <row r="25" spans="2:4" x14ac:dyDescent="0.2">
      <c r="B25" s="181"/>
      <c r="C25" s="181"/>
      <c r="D25" s="181"/>
    </row>
    <row r="26" spans="2:4" ht="40.5" customHeight="1" x14ac:dyDescent="0.2">
      <c r="B26" s="181"/>
      <c r="C26" s="181"/>
      <c r="D26" s="181"/>
    </row>
  </sheetData>
  <mergeCells count="3">
    <mergeCell ref="B3:C3"/>
    <mergeCell ref="B5:C5"/>
    <mergeCell ref="B18:D26"/>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 location="'Cuadro 8'!A1" display="IMPORTACIONES CHILENAS SEGÚN SOCIO COMERCIAL " xr:uid="{F9EE7029-097E-47FA-AD9E-1C4E5FE4B006}"/>
    <hyperlink ref="C14" location="'Cuadro 9'!A1" display="EXPORTACIONES CHILENAS DE SERVICIOS NO TRADICIONALES" xr:uid="{C3ABC01B-754C-4F7B-A839-B16343031163}"/>
    <hyperlink ref="C16" location="'Cuadro 11'!A1" display="EXPORTACIONES CHILENAS NO COBRE, NO CARBONATO DE LITIO, NO CELULOSA, POR REGIÓN" xr:uid="{07AF4BE7-1DF9-4AE0-8F2B-F80011902020}"/>
    <hyperlink ref="C12" location="'Cuadro 7'!A1" display="EXPORTACIONES CHILENAS NO COBRE, NO LITIO, NO CELULOSA, POR SOCIO COMERCIAL" xr:uid="{410CF520-C090-4E27-93F5-7931DBDFEB70}"/>
    <hyperlink ref="C15" location="'Cuadro 10'!A1" display="EXPORTACIONES CHILENAS TOTALES Y DE SERVICIOS NO TRADICIONALES POR REGIÓN" xr:uid="{D455869F-2FCD-4259-AF48-821D92B04241}"/>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theme="9" tint="-0.499984740745262"/>
  </sheetPr>
  <dimension ref="A2:K33"/>
  <sheetViews>
    <sheetView showGridLines="0" workbookViewId="0">
      <selection activeCell="F11" sqref="F11"/>
    </sheetView>
  </sheetViews>
  <sheetFormatPr baseColWidth="10" defaultColWidth="11.42578125" defaultRowHeight="12.75" x14ac:dyDescent="0.25"/>
  <cols>
    <col min="1" max="2" width="11.42578125" style="23"/>
    <col min="3" max="3" width="12.85546875" style="23" customWidth="1"/>
    <col min="4" max="16384" width="11.42578125" style="23"/>
  </cols>
  <sheetData>
    <row r="2" spans="1:11" x14ac:dyDescent="0.25">
      <c r="A2" s="23" t="s">
        <v>0</v>
      </c>
      <c r="B2" s="186" t="s">
        <v>132</v>
      </c>
      <c r="C2" s="186"/>
      <c r="D2" s="186"/>
      <c r="E2" s="186"/>
      <c r="F2" s="186"/>
      <c r="G2" s="186"/>
    </row>
    <row r="3" spans="1:11" x14ac:dyDescent="0.25">
      <c r="B3" s="186" t="s">
        <v>122</v>
      </c>
      <c r="C3" s="186"/>
      <c r="D3" s="186"/>
      <c r="E3" s="186"/>
      <c r="F3" s="186"/>
      <c r="G3" s="186"/>
    </row>
    <row r="6" spans="1:11" x14ac:dyDescent="0.25">
      <c r="B6" s="189" t="s">
        <v>7</v>
      </c>
      <c r="C6" s="190"/>
      <c r="D6" s="191" t="s">
        <v>250</v>
      </c>
      <c r="E6" s="191"/>
      <c r="F6" s="192" t="s">
        <v>8</v>
      </c>
      <c r="G6" s="193"/>
      <c r="H6" s="182" t="s">
        <v>185</v>
      </c>
      <c r="I6" s="183"/>
      <c r="J6" s="183" t="s">
        <v>8</v>
      </c>
      <c r="K6" s="184"/>
    </row>
    <row r="7" spans="1:11" ht="13.5" thickBot="1" x14ac:dyDescent="0.3">
      <c r="B7" s="187" t="s">
        <v>9</v>
      </c>
      <c r="C7" s="188"/>
      <c r="D7" s="1">
        <v>2023</v>
      </c>
      <c r="E7" s="1">
        <v>2024</v>
      </c>
      <c r="F7" s="1" t="s">
        <v>10</v>
      </c>
      <c r="G7" s="2" t="s">
        <v>11</v>
      </c>
      <c r="H7" s="98">
        <v>2023</v>
      </c>
      <c r="I7" s="99">
        <v>2024</v>
      </c>
      <c r="J7" s="99" t="s">
        <v>10</v>
      </c>
      <c r="K7" s="100" t="s">
        <v>11</v>
      </c>
    </row>
    <row r="8" spans="1:11" ht="13.5" thickBot="1" x14ac:dyDescent="0.3">
      <c r="B8" s="3" t="s">
        <v>12</v>
      </c>
      <c r="C8" s="4"/>
      <c r="D8" s="142">
        <v>121290.02997813298</v>
      </c>
      <c r="E8" s="142">
        <v>121590.0322627</v>
      </c>
      <c r="F8" s="143">
        <v>2.4734290577808071E-3</v>
      </c>
      <c r="G8" s="144">
        <v>300.00228456701734</v>
      </c>
      <c r="H8" s="145">
        <v>15839.44218104719</v>
      </c>
      <c r="I8" s="142">
        <v>15467.8911286</v>
      </c>
      <c r="J8" s="143">
        <v>-2.345733190602961E-2</v>
      </c>
      <c r="K8" s="144">
        <v>-371.55105244719016</v>
      </c>
    </row>
    <row r="9" spans="1:11" ht="13.5" thickBot="1" x14ac:dyDescent="0.3">
      <c r="B9" s="5" t="s">
        <v>13</v>
      </c>
      <c r="C9" s="6"/>
      <c r="D9" s="146">
        <v>63868.823574220987</v>
      </c>
      <c r="E9" s="146">
        <v>66300.908883900003</v>
      </c>
      <c r="F9" s="147">
        <v>3.80793816697238E-2</v>
      </c>
      <c r="G9" s="148">
        <v>2432.0853096790161</v>
      </c>
      <c r="H9" s="149">
        <v>7904.0565675757452</v>
      </c>
      <c r="I9" s="146">
        <v>8011.6105643999999</v>
      </c>
      <c r="J9" s="147">
        <v>1.3607442697900929E-2</v>
      </c>
      <c r="K9" s="148">
        <v>107.55399682425468</v>
      </c>
    </row>
    <row r="10" spans="1:11" ht="13.5" thickBot="1" x14ac:dyDescent="0.3">
      <c r="B10" s="35" t="s">
        <v>14</v>
      </c>
      <c r="C10" s="36"/>
      <c r="D10" s="150">
        <v>57421.206403911994</v>
      </c>
      <c r="E10" s="150">
        <v>55289.123378799995</v>
      </c>
      <c r="F10" s="153">
        <v>-3.7130585695370311E-2</v>
      </c>
      <c r="G10" s="151">
        <v>-2132.0830251119987</v>
      </c>
      <c r="H10" s="152">
        <v>7935.385613471446</v>
      </c>
      <c r="I10" s="150">
        <v>7456.2805642000003</v>
      </c>
      <c r="J10" s="153">
        <v>-6.0375774109590385E-2</v>
      </c>
      <c r="K10" s="151">
        <v>-479.10504927144575</v>
      </c>
    </row>
    <row r="11" spans="1:11" ht="13.5" thickBot="1" x14ac:dyDescent="0.3">
      <c r="B11" s="7" t="s">
        <v>15</v>
      </c>
      <c r="C11" s="6"/>
      <c r="D11" s="146">
        <v>53260.241127011715</v>
      </c>
      <c r="E11" s="146">
        <v>51335.675076699998</v>
      </c>
      <c r="F11" s="147">
        <v>-3.6135135883484493E-2</v>
      </c>
      <c r="G11" s="148">
        <v>-1924.5660503117178</v>
      </c>
      <c r="H11" s="149">
        <v>7422.0778332439231</v>
      </c>
      <c r="I11" s="146">
        <v>6879.4241155999998</v>
      </c>
      <c r="J11" s="147">
        <v>-7.3113450146446213E-2</v>
      </c>
      <c r="K11" s="148">
        <v>-542.6537176439233</v>
      </c>
    </row>
    <row r="12" spans="1:11" x14ac:dyDescent="0.25">
      <c r="B12" s="37" t="s">
        <v>16</v>
      </c>
      <c r="C12" s="38"/>
      <c r="D12" s="154">
        <v>10608.582447209272</v>
      </c>
      <c r="E12" s="154">
        <v>14965.233807200006</v>
      </c>
      <c r="F12" s="155" t="s">
        <v>253</v>
      </c>
      <c r="G12" s="156">
        <v>4356.6513599907339</v>
      </c>
      <c r="H12" s="157">
        <v>481.97873433182212</v>
      </c>
      <c r="I12" s="154">
        <v>1132.1864488000001</v>
      </c>
      <c r="J12" s="155" t="s">
        <v>253</v>
      </c>
      <c r="K12" s="156">
        <v>650.20771446817798</v>
      </c>
    </row>
    <row r="13" spans="1:11" x14ac:dyDescent="0.25">
      <c r="D13" s="50"/>
      <c r="E13" s="50"/>
      <c r="F13" s="50"/>
      <c r="G13" s="50"/>
      <c r="H13" s="50"/>
      <c r="I13" s="50"/>
      <c r="J13" s="50"/>
      <c r="K13" s="50"/>
    </row>
    <row r="14" spans="1:11" x14ac:dyDescent="0.25">
      <c r="B14" s="185" t="s">
        <v>137</v>
      </c>
      <c r="C14" s="185"/>
      <c r="D14" s="185"/>
      <c r="E14" s="185"/>
      <c r="F14" s="185"/>
      <c r="G14" s="185"/>
      <c r="H14" s="185"/>
      <c r="I14" s="185"/>
      <c r="J14" s="185"/>
      <c r="K14" s="185"/>
    </row>
    <row r="15" spans="1:11" x14ac:dyDescent="0.25">
      <c r="B15" s="186" t="s">
        <v>136</v>
      </c>
      <c r="C15" s="186"/>
      <c r="D15" s="186"/>
      <c r="E15" s="186"/>
      <c r="F15" s="186"/>
      <c r="G15" s="186"/>
      <c r="H15" s="186"/>
      <c r="I15" s="186"/>
      <c r="J15" s="186"/>
      <c r="K15" s="186"/>
    </row>
    <row r="17" spans="7:8" x14ac:dyDescent="0.25">
      <c r="G17" s="80"/>
      <c r="H17" s="80"/>
    </row>
    <row r="18" spans="7:8" x14ac:dyDescent="0.25">
      <c r="G18" s="80"/>
      <c r="H18" s="80"/>
    </row>
    <row r="19" spans="7:8" x14ac:dyDescent="0.25">
      <c r="G19" s="80"/>
      <c r="H19" s="80"/>
    </row>
    <row r="20" spans="7:8" x14ac:dyDescent="0.25">
      <c r="G20" s="80"/>
      <c r="H20" s="80"/>
    </row>
    <row r="21" spans="7:8" x14ac:dyDescent="0.25">
      <c r="G21" s="80"/>
      <c r="H21" s="80"/>
    </row>
    <row r="22" spans="7:8" x14ac:dyDescent="0.25">
      <c r="G22" s="80"/>
      <c r="H22" s="80"/>
    </row>
    <row r="23" spans="7:8" x14ac:dyDescent="0.25">
      <c r="G23" s="80"/>
      <c r="H23" s="80"/>
    </row>
    <row r="24" spans="7:8" x14ac:dyDescent="0.25">
      <c r="G24" s="80"/>
      <c r="H24" s="80"/>
    </row>
    <row r="25" spans="7:8" x14ac:dyDescent="0.25">
      <c r="G25" s="80"/>
      <c r="H25" s="80"/>
    </row>
    <row r="26" spans="7:8" x14ac:dyDescent="0.25">
      <c r="G26" s="80"/>
      <c r="H26" s="80"/>
    </row>
    <row r="27" spans="7:8" x14ac:dyDescent="0.25">
      <c r="G27" s="80"/>
      <c r="H27" s="80"/>
    </row>
    <row r="28" spans="7:8" x14ac:dyDescent="0.25">
      <c r="G28" s="80"/>
      <c r="H28" s="80"/>
    </row>
    <row r="29" spans="7:8" x14ac:dyDescent="0.25">
      <c r="G29" s="80"/>
      <c r="H29" s="80"/>
    </row>
    <row r="30" spans="7:8" x14ac:dyDescent="0.25">
      <c r="G30" s="80"/>
      <c r="H30" s="80"/>
    </row>
    <row r="31" spans="7:8" x14ac:dyDescent="0.25">
      <c r="G31" s="80"/>
      <c r="H31" s="80"/>
    </row>
    <row r="32" spans="7:8" x14ac:dyDescent="0.25">
      <c r="G32" s="80"/>
      <c r="H32" s="80"/>
    </row>
    <row r="33" spans="7:8" x14ac:dyDescent="0.25">
      <c r="G33" s="80"/>
      <c r="H33" s="80"/>
    </row>
  </sheetData>
  <mergeCells count="10">
    <mergeCell ref="B2:G2"/>
    <mergeCell ref="B7:C7"/>
    <mergeCell ref="B6:C6"/>
    <mergeCell ref="D6:E6"/>
    <mergeCell ref="F6:G6"/>
    <mergeCell ref="H6:I6"/>
    <mergeCell ref="J6:K6"/>
    <mergeCell ref="B14:K14"/>
    <mergeCell ref="B15:K15"/>
    <mergeCell ref="B3:G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theme="9" tint="-0.499984740745262"/>
  </sheetPr>
  <dimension ref="A2:L33"/>
  <sheetViews>
    <sheetView showGridLines="0" workbookViewId="0">
      <selection activeCell="M6" sqref="M6"/>
    </sheetView>
  </sheetViews>
  <sheetFormatPr baseColWidth="10" defaultColWidth="11.42578125" defaultRowHeight="12.75" x14ac:dyDescent="0.25"/>
  <cols>
    <col min="1" max="1" width="5.28515625" style="23" customWidth="1"/>
    <col min="2" max="2" width="4.5703125" style="23" customWidth="1"/>
    <col min="3" max="3" width="39.7109375" style="23" customWidth="1"/>
    <col min="4" max="4" width="8.5703125" style="23" customWidth="1"/>
    <col min="5" max="5" width="8.85546875" style="23" customWidth="1"/>
    <col min="6" max="7" width="8.5703125" style="23" customWidth="1"/>
    <col min="8" max="16384" width="11.42578125" style="23"/>
  </cols>
  <sheetData>
    <row r="2" spans="1:11" x14ac:dyDescent="0.25">
      <c r="A2" s="23" t="s">
        <v>1</v>
      </c>
      <c r="B2" s="186" t="s">
        <v>123</v>
      </c>
      <c r="C2" s="186"/>
      <c r="D2" s="186"/>
      <c r="E2" s="186"/>
      <c r="F2" s="186"/>
      <c r="G2" s="186"/>
    </row>
    <row r="3" spans="1:11" x14ac:dyDescent="0.25">
      <c r="B3" s="186" t="s">
        <v>122</v>
      </c>
      <c r="C3" s="186"/>
      <c r="D3" s="186"/>
      <c r="E3" s="186"/>
      <c r="F3" s="186"/>
      <c r="G3" s="186"/>
    </row>
    <row r="6" spans="1:11" x14ac:dyDescent="0.25">
      <c r="B6" s="197" t="s">
        <v>155</v>
      </c>
      <c r="C6" s="198"/>
      <c r="D6" s="191" t="s">
        <v>252</v>
      </c>
      <c r="E6" s="191"/>
      <c r="F6" s="192" t="s">
        <v>8</v>
      </c>
      <c r="G6" s="193"/>
      <c r="H6" s="182" t="s">
        <v>185</v>
      </c>
      <c r="I6" s="183"/>
      <c r="J6" s="183" t="s">
        <v>8</v>
      </c>
      <c r="K6" s="184"/>
    </row>
    <row r="7" spans="1:11" ht="13.5" thickBot="1" x14ac:dyDescent="0.3">
      <c r="B7" s="196" t="s">
        <v>9</v>
      </c>
      <c r="C7" s="188"/>
      <c r="D7" s="1">
        <v>2023</v>
      </c>
      <c r="E7" s="1">
        <v>2024</v>
      </c>
      <c r="F7" s="1" t="s">
        <v>10</v>
      </c>
      <c r="G7" s="8" t="s">
        <v>11</v>
      </c>
      <c r="H7" s="101">
        <v>2023</v>
      </c>
      <c r="I7" s="99">
        <v>2024</v>
      </c>
      <c r="J7" s="99" t="s">
        <v>10</v>
      </c>
      <c r="K7" s="102" t="s">
        <v>11</v>
      </c>
    </row>
    <row r="8" spans="1:11" ht="13.5" thickBot="1" x14ac:dyDescent="0.3">
      <c r="B8" s="46" t="s">
        <v>156</v>
      </c>
      <c r="C8" s="4"/>
      <c r="D8" s="116">
        <v>121290.02997813298</v>
      </c>
      <c r="E8" s="116">
        <v>121590.0322627</v>
      </c>
      <c r="F8" s="56">
        <v>2.4734290577808071E-3</v>
      </c>
      <c r="G8" s="117">
        <v>300.00228456701734</v>
      </c>
      <c r="H8" s="118">
        <v>15839.44218104719</v>
      </c>
      <c r="I8" s="116">
        <v>15467.8911286</v>
      </c>
      <c r="J8" s="56">
        <v>-2.345733190602961E-2</v>
      </c>
      <c r="K8" s="117">
        <v>-371.55105244719016</v>
      </c>
    </row>
    <row r="9" spans="1:11" ht="13.5" thickBot="1" x14ac:dyDescent="0.3">
      <c r="B9" s="9" t="s">
        <v>13</v>
      </c>
      <c r="C9" s="10"/>
      <c r="D9" s="119">
        <v>63868.823574220987</v>
      </c>
      <c r="E9" s="119">
        <v>66300.908883900003</v>
      </c>
      <c r="F9" s="57">
        <v>3.80793816697238E-2</v>
      </c>
      <c r="G9" s="120">
        <v>2432.0853096790161</v>
      </c>
      <c r="H9" s="121">
        <v>7904.0565675757452</v>
      </c>
      <c r="I9" s="119">
        <v>8011.6105643999999</v>
      </c>
      <c r="J9" s="57">
        <v>1.3607442697900929E-2</v>
      </c>
      <c r="K9" s="120">
        <v>107.55399682425468</v>
      </c>
    </row>
    <row r="10" spans="1:11" ht="13.5" thickBot="1" x14ac:dyDescent="0.3">
      <c r="B10" s="11" t="s">
        <v>143</v>
      </c>
      <c r="C10" s="12"/>
      <c r="D10" s="122">
        <v>34204.79257538449</v>
      </c>
      <c r="E10" s="122">
        <v>37711.805958500001</v>
      </c>
      <c r="F10" s="58">
        <v>0.10252988306788735</v>
      </c>
      <c r="G10" s="123">
        <v>3507.0133831155108</v>
      </c>
      <c r="H10" s="124">
        <v>4372.721400779159</v>
      </c>
      <c r="I10" s="122">
        <v>4706.9360297000003</v>
      </c>
      <c r="J10" s="58">
        <v>7.643172255641284E-2</v>
      </c>
      <c r="K10" s="123">
        <v>334.21462892084128</v>
      </c>
    </row>
    <row r="11" spans="1:11" x14ac:dyDescent="0.25">
      <c r="B11" s="40"/>
      <c r="C11" s="13" t="s">
        <v>144</v>
      </c>
      <c r="D11" s="125">
        <v>27792.729986978669</v>
      </c>
      <c r="E11" s="125">
        <v>32964.051179499998</v>
      </c>
      <c r="F11" s="59">
        <v>0.18606740665433641</v>
      </c>
      <c r="G11" s="126">
        <v>5171.3211925213291</v>
      </c>
      <c r="H11" s="127">
        <v>3590.68975163089</v>
      </c>
      <c r="I11" s="125">
        <v>4270.6000083999998</v>
      </c>
      <c r="J11" s="59">
        <v>0.18935366288894628</v>
      </c>
      <c r="K11" s="126">
        <v>679.91025676910976</v>
      </c>
    </row>
    <row r="12" spans="1:11" x14ac:dyDescent="0.25">
      <c r="B12" s="40"/>
      <c r="C12" s="13" t="s">
        <v>175</v>
      </c>
      <c r="D12" s="125">
        <v>3714.2645128909999</v>
      </c>
      <c r="E12" s="125">
        <v>2014.3152774500002</v>
      </c>
      <c r="F12" s="59">
        <v>-0.45768125278666361</v>
      </c>
      <c r="G12" s="126">
        <v>-1699.9492354409997</v>
      </c>
      <c r="H12" s="127">
        <v>461.56532599799999</v>
      </c>
      <c r="I12" s="125">
        <v>141.23032810999999</v>
      </c>
      <c r="J12" s="59">
        <v>-0.69401876580605193</v>
      </c>
      <c r="K12" s="126">
        <v>-320.33499788799998</v>
      </c>
    </row>
    <row r="13" spans="1:11" ht="13.5" thickBot="1" x14ac:dyDescent="0.3">
      <c r="B13" s="40"/>
      <c r="C13" s="13" t="s">
        <v>145</v>
      </c>
      <c r="D13" s="125">
        <v>2697.798075514821</v>
      </c>
      <c r="E13" s="125">
        <v>2733.4395015500022</v>
      </c>
      <c r="F13" s="59">
        <v>1.3211302342700293E-2</v>
      </c>
      <c r="G13" s="126">
        <v>35.641426035181212</v>
      </c>
      <c r="H13" s="127">
        <v>320.46632315026903</v>
      </c>
      <c r="I13" s="125">
        <v>295.10569319000058</v>
      </c>
      <c r="J13" s="59">
        <v>-7.913664596943204E-2</v>
      </c>
      <c r="K13" s="126">
        <v>-25.360629960268454</v>
      </c>
    </row>
    <row r="14" spans="1:11" ht="13.5" thickBot="1" x14ac:dyDescent="0.3">
      <c r="B14" s="39" t="s">
        <v>146</v>
      </c>
      <c r="C14" s="47"/>
      <c r="D14" s="128">
        <v>29664.030998836497</v>
      </c>
      <c r="E14" s="128">
        <v>28589.102925400002</v>
      </c>
      <c r="F14" s="60">
        <v>-3.6236749937277768E-2</v>
      </c>
      <c r="G14" s="129">
        <v>-1074.9280734364947</v>
      </c>
      <c r="H14" s="130">
        <v>3531.3351667965862</v>
      </c>
      <c r="I14" s="128">
        <v>3304.6745346999996</v>
      </c>
      <c r="J14" s="60">
        <v>-6.4185533626987756E-2</v>
      </c>
      <c r="K14" s="129">
        <v>-226.6606320965866</v>
      </c>
    </row>
    <row r="15" spans="1:11" ht="13.5" thickBot="1" x14ac:dyDescent="0.3">
      <c r="B15" s="41" t="s">
        <v>147</v>
      </c>
      <c r="C15" s="42"/>
      <c r="D15" s="122">
        <v>5749.7461045852233</v>
      </c>
      <c r="E15" s="122">
        <v>6344.3855845199996</v>
      </c>
      <c r="F15" s="58">
        <v>0.10342012831846126</v>
      </c>
      <c r="G15" s="123">
        <v>594.63947993477632</v>
      </c>
      <c r="H15" s="124">
        <v>352.8511126072442</v>
      </c>
      <c r="I15" s="122">
        <v>374.33748120000001</v>
      </c>
      <c r="J15" s="58">
        <v>6.08935832283235E-2</v>
      </c>
      <c r="K15" s="123">
        <v>21.486368592755809</v>
      </c>
    </row>
    <row r="16" spans="1:11" ht="13.5" thickBot="1" x14ac:dyDescent="0.3">
      <c r="B16" s="40"/>
      <c r="C16" s="13" t="s">
        <v>148</v>
      </c>
      <c r="D16" s="125">
        <v>5076.3100529754356</v>
      </c>
      <c r="E16" s="125">
        <v>5742.453507610001</v>
      </c>
      <c r="F16" s="59">
        <v>0.13122591955235507</v>
      </c>
      <c r="G16" s="126">
        <v>666.14345463456539</v>
      </c>
      <c r="H16" s="127">
        <v>304.61339952701042</v>
      </c>
      <c r="I16" s="125">
        <v>319.81963257000001</v>
      </c>
      <c r="J16" s="59">
        <v>4.9919777221228978E-2</v>
      </c>
      <c r="K16" s="126">
        <v>15.206233042989595</v>
      </c>
    </row>
    <row r="17" spans="2:12" ht="13.5" thickBot="1" x14ac:dyDescent="0.3">
      <c r="B17" s="43" t="s">
        <v>149</v>
      </c>
      <c r="C17" s="44"/>
      <c r="D17" s="131">
        <v>23914.284894251268</v>
      </c>
      <c r="E17" s="131">
        <v>22244.717340799998</v>
      </c>
      <c r="F17" s="61">
        <v>-6.981465516673746E-2</v>
      </c>
      <c r="G17" s="132">
        <v>-1669.5675534512702</v>
      </c>
      <c r="H17" s="133">
        <v>3178.4840541893454</v>
      </c>
      <c r="I17" s="131">
        <v>2930.3370534999999</v>
      </c>
      <c r="J17" s="61">
        <v>-7.8070865374416321E-2</v>
      </c>
      <c r="K17" s="132">
        <v>-248.14700068934553</v>
      </c>
      <c r="L17" s="80"/>
    </row>
    <row r="18" spans="2:12" x14ac:dyDescent="0.25">
      <c r="B18" s="45"/>
      <c r="C18" s="13" t="s">
        <v>150</v>
      </c>
      <c r="D18" s="125">
        <v>8644.325657882031</v>
      </c>
      <c r="E18" s="125">
        <v>8494.8103034199994</v>
      </c>
      <c r="F18" s="59">
        <v>-1.7296358371887699E-2</v>
      </c>
      <c r="G18" s="126">
        <v>-149.51535446203161</v>
      </c>
      <c r="H18" s="127">
        <v>1204.9721468481744</v>
      </c>
      <c r="I18" s="125">
        <v>1051.4654757999999</v>
      </c>
      <c r="J18" s="59">
        <v>-0.12739437293193812</v>
      </c>
      <c r="K18" s="126">
        <v>-153.50667104817444</v>
      </c>
      <c r="L18" s="80"/>
    </row>
    <row r="19" spans="2:12" x14ac:dyDescent="0.25">
      <c r="B19" s="45"/>
      <c r="C19" s="13" t="s">
        <v>151</v>
      </c>
      <c r="D19" s="125">
        <v>4067.96487905</v>
      </c>
      <c r="E19" s="125">
        <v>3868.4632171100002</v>
      </c>
      <c r="F19" s="59">
        <v>-4.9042129878611451E-2</v>
      </c>
      <c r="G19" s="126">
        <v>-199.50166193999985</v>
      </c>
      <c r="H19" s="127">
        <v>501.7566482699998</v>
      </c>
      <c r="I19" s="125">
        <v>431.80129244</v>
      </c>
      <c r="J19" s="59">
        <v>-0.13942088474801073</v>
      </c>
      <c r="K19" s="126">
        <v>-69.955355829999803</v>
      </c>
      <c r="L19" s="80"/>
    </row>
    <row r="20" spans="2:12" x14ac:dyDescent="0.25">
      <c r="B20" s="45"/>
      <c r="C20" s="13" t="s">
        <v>17</v>
      </c>
      <c r="D20" s="125">
        <v>835.21039113263305</v>
      </c>
      <c r="E20" s="125">
        <v>884.44895212500001</v>
      </c>
      <c r="F20" s="59">
        <v>5.8953482278392588E-2</v>
      </c>
      <c r="G20" s="126">
        <v>49.238560992366956</v>
      </c>
      <c r="H20" s="127">
        <v>121.7590902971551</v>
      </c>
      <c r="I20" s="125">
        <v>122.41387423</v>
      </c>
      <c r="J20" s="59">
        <v>5.3777005991659799E-3</v>
      </c>
      <c r="K20" s="126">
        <v>0.65478393284490721</v>
      </c>
      <c r="L20" s="80"/>
    </row>
    <row r="21" spans="2:12" x14ac:dyDescent="0.25">
      <c r="B21" s="45"/>
      <c r="C21" s="13" t="s">
        <v>152</v>
      </c>
      <c r="D21" s="125">
        <v>1544.5927970376868</v>
      </c>
      <c r="E21" s="125">
        <v>1476.6805127800001</v>
      </c>
      <c r="F21" s="59">
        <v>-4.3967759261815176E-2</v>
      </c>
      <c r="G21" s="126">
        <v>-67.912284257686679</v>
      </c>
      <c r="H21" s="127">
        <v>239.7448234747645</v>
      </c>
      <c r="I21" s="125">
        <v>232.76643247000001</v>
      </c>
      <c r="J21" s="59">
        <v>-2.9107577396760953E-2</v>
      </c>
      <c r="K21" s="126">
        <v>-6.9783910047644895</v>
      </c>
      <c r="L21" s="80"/>
    </row>
    <row r="22" spans="2:12" x14ac:dyDescent="0.25">
      <c r="B22" s="45"/>
      <c r="C22" s="13" t="s">
        <v>153</v>
      </c>
      <c r="D22" s="125">
        <v>7175.8849034461382</v>
      </c>
      <c r="E22" s="125">
        <v>5397.1799355399999</v>
      </c>
      <c r="F22" s="59">
        <v>-0.24787256092303478</v>
      </c>
      <c r="G22" s="126">
        <v>-1778.7049679061383</v>
      </c>
      <c r="H22" s="127">
        <v>862.93170071770351</v>
      </c>
      <c r="I22" s="125">
        <v>683.12635824999995</v>
      </c>
      <c r="J22" s="59">
        <v>-0.20836567056020627</v>
      </c>
      <c r="K22" s="126">
        <v>-179.80534246770355</v>
      </c>
      <c r="L22" s="80"/>
    </row>
    <row r="23" spans="2:12" x14ac:dyDescent="0.25">
      <c r="B23" s="45"/>
      <c r="C23" s="13" t="s">
        <v>154</v>
      </c>
      <c r="D23" s="125">
        <v>1425.5863162459107</v>
      </c>
      <c r="E23" s="125">
        <v>1469.0708856799999</v>
      </c>
      <c r="F23" s="59">
        <v>3.0502936888872512E-2</v>
      </c>
      <c r="G23" s="126">
        <v>43.484569434089281</v>
      </c>
      <c r="H23" s="127">
        <v>178.85030305235574</v>
      </c>
      <c r="I23" s="125">
        <v>209.85111843999999</v>
      </c>
      <c r="J23" s="59">
        <v>0.17333387116805299</v>
      </c>
      <c r="K23" s="126">
        <v>31.000815387644252</v>
      </c>
      <c r="L23" s="80"/>
    </row>
    <row r="24" spans="2:12" ht="13.5" thickBot="1" x14ac:dyDescent="0.3">
      <c r="B24" s="45"/>
      <c r="C24" s="13" t="s">
        <v>186</v>
      </c>
      <c r="D24" s="125">
        <v>1634.4040809200001</v>
      </c>
      <c r="E24" s="125">
        <v>1843.62777981</v>
      </c>
      <c r="F24" s="59">
        <v>0.12801222251735234</v>
      </c>
      <c r="G24" s="126">
        <v>209.22369888999992</v>
      </c>
      <c r="H24" s="127">
        <v>248.03569841999999</v>
      </c>
      <c r="I24" s="125">
        <v>250.32212842999999</v>
      </c>
      <c r="J24" s="59">
        <v>9.2181489380951387E-3</v>
      </c>
      <c r="K24" s="126">
        <v>2.2864300100000037</v>
      </c>
      <c r="L24" s="80"/>
    </row>
    <row r="25" spans="2:12" ht="13.5" thickBot="1" x14ac:dyDescent="0.3">
      <c r="B25" s="48" t="s">
        <v>189</v>
      </c>
      <c r="C25" s="49"/>
      <c r="D25" s="103">
        <v>30727.424993431312</v>
      </c>
      <c r="E25" s="103">
        <v>29478.914647140002</v>
      </c>
      <c r="F25" s="73">
        <v>-4.0631792171267445E-2</v>
      </c>
      <c r="G25" s="103">
        <v>-1248.5103462913132</v>
      </c>
      <c r="H25" s="103">
        <v>3603.7657915268555</v>
      </c>
      <c r="I25" s="103">
        <v>3349.4580994600005</v>
      </c>
      <c r="J25" s="104">
        <v>-7.0567208519704883E-2</v>
      </c>
      <c r="K25" s="103">
        <v>-254.30769206685511</v>
      </c>
      <c r="L25" s="80"/>
    </row>
    <row r="26" spans="2:12" x14ac:dyDescent="0.25">
      <c r="B26" s="48" t="s">
        <v>190</v>
      </c>
      <c r="C26" s="49"/>
      <c r="D26" s="103">
        <v>33141.398580789668</v>
      </c>
      <c r="E26" s="103">
        <v>36821.994236759994</v>
      </c>
      <c r="F26" s="73">
        <v>0.11105734258613253</v>
      </c>
      <c r="G26" s="103">
        <v>3680.5956559703295</v>
      </c>
      <c r="H26" s="103">
        <v>4300.2907760488897</v>
      </c>
      <c r="I26" s="103">
        <v>4662.1524649399998</v>
      </c>
      <c r="J26" s="104">
        <v>8.4148190840152681E-2</v>
      </c>
      <c r="K26" s="103">
        <v>361.86168889110979</v>
      </c>
      <c r="L26" s="80"/>
    </row>
    <row r="27" spans="2:12" x14ac:dyDescent="0.25">
      <c r="G27" s="80"/>
      <c r="L27" s="80"/>
    </row>
    <row r="28" spans="2:12" x14ac:dyDescent="0.25">
      <c r="B28" s="14" t="s">
        <v>174</v>
      </c>
      <c r="C28" s="14"/>
      <c r="D28" s="14"/>
      <c r="E28" s="25"/>
      <c r="F28" s="14"/>
      <c r="G28" s="84"/>
      <c r="H28" s="14"/>
      <c r="I28" s="14"/>
      <c r="J28" s="14"/>
      <c r="K28" s="105"/>
      <c r="L28" s="80"/>
    </row>
    <row r="29" spans="2:12" x14ac:dyDescent="0.25">
      <c r="G29" s="80"/>
      <c r="L29" s="80"/>
    </row>
    <row r="30" spans="2:12" x14ac:dyDescent="0.25">
      <c r="B30" s="185" t="s">
        <v>137</v>
      </c>
      <c r="C30" s="185"/>
      <c r="D30" s="185"/>
      <c r="E30" s="185"/>
      <c r="F30" s="185"/>
      <c r="G30" s="194"/>
      <c r="H30" s="185"/>
      <c r="I30" s="185"/>
      <c r="J30" s="185"/>
      <c r="K30" s="185"/>
      <c r="L30" s="80"/>
    </row>
    <row r="31" spans="2:12" x14ac:dyDescent="0.25">
      <c r="B31" s="186" t="s">
        <v>136</v>
      </c>
      <c r="C31" s="186"/>
      <c r="D31" s="186"/>
      <c r="E31" s="186"/>
      <c r="F31" s="186"/>
      <c r="G31" s="195"/>
      <c r="H31" s="186"/>
      <c r="I31" s="186"/>
      <c r="J31" s="186"/>
      <c r="K31" s="186"/>
      <c r="L31" s="80"/>
    </row>
    <row r="32" spans="2:12" x14ac:dyDescent="0.25">
      <c r="D32" s="68"/>
      <c r="G32" s="80"/>
      <c r="H32" s="80"/>
    </row>
    <row r="33" spans="7:8" x14ac:dyDescent="0.25">
      <c r="G33" s="80"/>
      <c r="H33" s="80"/>
    </row>
  </sheetData>
  <mergeCells count="10">
    <mergeCell ref="H6:I6"/>
    <mergeCell ref="J6:K6"/>
    <mergeCell ref="B30:K30"/>
    <mergeCell ref="B31:K31"/>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theme="9" tint="-0.499984740745262"/>
  </sheetPr>
  <dimension ref="A2:K33"/>
  <sheetViews>
    <sheetView showGridLines="0" workbookViewId="0">
      <selection activeCell="J17" sqref="J17"/>
    </sheetView>
  </sheetViews>
  <sheetFormatPr baseColWidth="10" defaultColWidth="11.42578125" defaultRowHeight="12.75" x14ac:dyDescent="0.25"/>
  <cols>
    <col min="1" max="1" width="11.42578125" style="23"/>
    <col min="2" max="2" width="33.42578125" style="23" customWidth="1"/>
    <col min="3" max="6" width="10.7109375" style="23" customWidth="1"/>
    <col min="7" max="16384" width="11.42578125" style="23"/>
  </cols>
  <sheetData>
    <row r="2" spans="1:10" x14ac:dyDescent="0.25">
      <c r="A2" s="23" t="s">
        <v>2</v>
      </c>
      <c r="B2" s="186" t="s">
        <v>124</v>
      </c>
      <c r="C2" s="186"/>
      <c r="D2" s="186"/>
      <c r="E2" s="186"/>
      <c r="F2" s="186"/>
      <c r="G2" s="186"/>
    </row>
    <row r="3" spans="1:10" x14ac:dyDescent="0.25">
      <c r="B3" s="186" t="s">
        <v>122</v>
      </c>
      <c r="C3" s="186"/>
      <c r="D3" s="186"/>
      <c r="E3" s="186"/>
      <c r="F3" s="186"/>
      <c r="G3" s="186"/>
    </row>
    <row r="4" spans="1:10" x14ac:dyDescent="0.25">
      <c r="B4" s="69"/>
      <c r="C4" s="69"/>
      <c r="D4" s="69"/>
      <c r="E4" s="69"/>
      <c r="F4" s="69"/>
      <c r="G4" s="69"/>
    </row>
    <row r="6" spans="1:10" ht="12.75" customHeight="1" x14ac:dyDescent="0.25">
      <c r="B6" s="199" t="s">
        <v>157</v>
      </c>
      <c r="C6" s="191" t="s">
        <v>252</v>
      </c>
      <c r="D6" s="191"/>
      <c r="E6" s="192" t="s">
        <v>8</v>
      </c>
      <c r="F6" s="193"/>
      <c r="G6" s="182" t="s">
        <v>185</v>
      </c>
      <c r="H6" s="183"/>
      <c r="I6" s="183" t="s">
        <v>8</v>
      </c>
      <c r="J6" s="184"/>
    </row>
    <row r="7" spans="1:10" ht="13.5" thickBot="1" x14ac:dyDescent="0.3">
      <c r="B7" s="200"/>
      <c r="C7" s="1">
        <v>2023</v>
      </c>
      <c r="D7" s="1">
        <v>2024</v>
      </c>
      <c r="E7" s="1" t="s">
        <v>10</v>
      </c>
      <c r="F7" s="8" t="s">
        <v>11</v>
      </c>
      <c r="G7" s="101">
        <v>2023</v>
      </c>
      <c r="H7" s="99">
        <v>2024</v>
      </c>
      <c r="I7" s="99" t="s">
        <v>10</v>
      </c>
      <c r="J7" s="102" t="s">
        <v>11</v>
      </c>
    </row>
    <row r="8" spans="1:10" ht="13.5" thickBot="1" x14ac:dyDescent="0.3">
      <c r="B8" s="9" t="s">
        <v>158</v>
      </c>
      <c r="C8" s="119">
        <v>57421.206403911994</v>
      </c>
      <c r="D8" s="119">
        <v>55289.123378799995</v>
      </c>
      <c r="E8" s="86">
        <v>-3.7130585695370311E-2</v>
      </c>
      <c r="F8" s="120">
        <v>-2132.0830251119987</v>
      </c>
      <c r="G8" s="121">
        <v>7935.385613471446</v>
      </c>
      <c r="H8" s="119">
        <v>7456.2805642000003</v>
      </c>
      <c r="I8" s="215">
        <v>-6.0375774109590385E-2</v>
      </c>
      <c r="J8" s="120">
        <v>-479.10504927144575</v>
      </c>
    </row>
    <row r="9" spans="1:10" ht="13.5" thickBot="1" x14ac:dyDescent="0.3">
      <c r="B9" s="11" t="s">
        <v>159</v>
      </c>
      <c r="C9" s="122">
        <v>14654.867417476851</v>
      </c>
      <c r="D9" s="122">
        <v>14751.6157745</v>
      </c>
      <c r="E9" s="87">
        <v>6.6017899901140709E-3</v>
      </c>
      <c r="F9" s="123">
        <v>96.748357023148856</v>
      </c>
      <c r="G9" s="124">
        <v>2181.7466478322604</v>
      </c>
      <c r="H9" s="122">
        <v>2022.7125722000001</v>
      </c>
      <c r="I9" s="172">
        <v>-7.2893007898177986E-2</v>
      </c>
      <c r="J9" s="123">
        <v>-159.03407563226028</v>
      </c>
    </row>
    <row r="10" spans="1:10" x14ac:dyDescent="0.25">
      <c r="B10" s="13" t="s">
        <v>160</v>
      </c>
      <c r="C10" s="125">
        <v>4589.747248585285</v>
      </c>
      <c r="D10" s="125">
        <v>4604.9103233200003</v>
      </c>
      <c r="E10" s="88">
        <v>3.3036840404205847E-3</v>
      </c>
      <c r="F10" s="126">
        <v>15.163074734715337</v>
      </c>
      <c r="G10" s="127">
        <v>659.47015210684117</v>
      </c>
      <c r="H10" s="125">
        <v>583.23445617000004</v>
      </c>
      <c r="I10" s="171">
        <v>-0.11560143502065601</v>
      </c>
      <c r="J10" s="126">
        <v>-76.235695936841125</v>
      </c>
    </row>
    <row r="11" spans="1:10" ht="13.5" thickBot="1" x14ac:dyDescent="0.3">
      <c r="B11" s="13" t="s">
        <v>161</v>
      </c>
      <c r="C11" s="125">
        <v>3647.143901130934</v>
      </c>
      <c r="D11" s="125">
        <v>3713.6550176800001</v>
      </c>
      <c r="E11" s="88">
        <v>1.8236493637786566E-2</v>
      </c>
      <c r="F11" s="126">
        <v>66.511116549066173</v>
      </c>
      <c r="G11" s="127">
        <v>569.58107843057962</v>
      </c>
      <c r="H11" s="125">
        <v>565.92979714000001</v>
      </c>
      <c r="I11" s="171">
        <v>-6.410468024394933E-3</v>
      </c>
      <c r="J11" s="126">
        <v>-3.6512812905796181</v>
      </c>
    </row>
    <row r="12" spans="1:10" ht="13.5" thickBot="1" x14ac:dyDescent="0.3">
      <c r="B12" s="11" t="s">
        <v>162</v>
      </c>
      <c r="C12" s="122">
        <v>30991.928454217934</v>
      </c>
      <c r="D12" s="122">
        <v>30019.1426187</v>
      </c>
      <c r="E12" s="87">
        <v>-3.138836090677477E-2</v>
      </c>
      <c r="F12" s="123">
        <v>-972.78583551793417</v>
      </c>
      <c r="G12" s="124">
        <v>4161.6359315110967</v>
      </c>
      <c r="H12" s="122">
        <v>4014.2105489</v>
      </c>
      <c r="I12" s="172">
        <v>-3.5424862971510929E-2</v>
      </c>
      <c r="J12" s="123">
        <v>-147.42538261109667</v>
      </c>
    </row>
    <row r="13" spans="1:10" x14ac:dyDescent="0.25">
      <c r="B13" s="13" t="s">
        <v>163</v>
      </c>
      <c r="C13" s="125">
        <v>10839.348182956355</v>
      </c>
      <c r="D13" s="125">
        <v>10251.036502300001</v>
      </c>
      <c r="E13" s="88">
        <v>-5.4275558892130316E-2</v>
      </c>
      <c r="F13" s="126">
        <v>-588.31168065635393</v>
      </c>
      <c r="G13" s="127">
        <v>1336.7908397098631</v>
      </c>
      <c r="H13" s="125">
        <v>1204.3114504</v>
      </c>
      <c r="I13" s="171">
        <v>-9.910255619242303E-2</v>
      </c>
      <c r="J13" s="126">
        <v>-132.47938930986311</v>
      </c>
    </row>
    <row r="14" spans="1:10" ht="13.5" thickBot="1" x14ac:dyDescent="0.3">
      <c r="B14" s="13" t="s">
        <v>164</v>
      </c>
      <c r="C14" s="125">
        <v>20152.580271261559</v>
      </c>
      <c r="D14" s="125">
        <v>19768.106116200004</v>
      </c>
      <c r="E14" s="88">
        <v>-1.9078160210076467E-2</v>
      </c>
      <c r="F14" s="126">
        <v>-384.47415506155448</v>
      </c>
      <c r="G14" s="127">
        <v>2824.8450918012336</v>
      </c>
      <c r="H14" s="125">
        <v>2809.8990985</v>
      </c>
      <c r="I14" s="171">
        <v>-5.2909072234128551E-3</v>
      </c>
      <c r="J14" s="126">
        <v>-14.945993301233557</v>
      </c>
    </row>
    <row r="15" spans="1:10" ht="13.5" thickBot="1" x14ac:dyDescent="0.3">
      <c r="B15" s="11" t="s">
        <v>165</v>
      </c>
      <c r="C15" s="122">
        <v>11774.410532217233</v>
      </c>
      <c r="D15" s="122">
        <v>10518.364985900002</v>
      </c>
      <c r="E15" s="87">
        <v>-0.10667587501560516</v>
      </c>
      <c r="F15" s="123">
        <v>-1256.0455463172311</v>
      </c>
      <c r="G15" s="124">
        <v>1592.0030341280894</v>
      </c>
      <c r="H15" s="122">
        <v>1419.3574431</v>
      </c>
      <c r="I15" s="172">
        <v>-0.10844551632569233</v>
      </c>
      <c r="J15" s="123">
        <v>-172.64559102808948</v>
      </c>
    </row>
    <row r="16" spans="1:10" x14ac:dyDescent="0.25">
      <c r="B16" s="13" t="s">
        <v>166</v>
      </c>
      <c r="C16" s="125">
        <v>1548.1747634885355</v>
      </c>
      <c r="D16" s="125">
        <v>1413.8026315900001</v>
      </c>
      <c r="E16" s="88">
        <v>-8.6793904065295413E-2</v>
      </c>
      <c r="F16" s="126">
        <v>-134.37213189853537</v>
      </c>
      <c r="G16" s="127">
        <v>198.74403322380357</v>
      </c>
      <c r="H16" s="125">
        <v>163.67763321999999</v>
      </c>
      <c r="I16" s="171">
        <v>-0.17644001399687648</v>
      </c>
      <c r="J16" s="126">
        <v>-35.066400003803579</v>
      </c>
    </row>
    <row r="17" spans="2:11" x14ac:dyDescent="0.25">
      <c r="B17" s="13" t="s">
        <v>167</v>
      </c>
      <c r="C17" s="125">
        <v>950.91632810960016</v>
      </c>
      <c r="D17" s="125">
        <v>663.56551009300006</v>
      </c>
      <c r="E17" s="88">
        <v>-0.30218307281340617</v>
      </c>
      <c r="F17" s="126">
        <v>-287.3508180166001</v>
      </c>
      <c r="G17" s="127">
        <v>135.65378661832793</v>
      </c>
      <c r="H17" s="125">
        <v>135.48783796000001</v>
      </c>
      <c r="I17" s="171">
        <v>-1.223324924904845E-3</v>
      </c>
      <c r="J17" s="170">
        <v>-0.16594865832792038</v>
      </c>
    </row>
    <row r="18" spans="2:11" x14ac:dyDescent="0.25">
      <c r="G18" s="80"/>
    </row>
    <row r="19" spans="2:11" x14ac:dyDescent="0.25">
      <c r="B19" s="185" t="s">
        <v>137</v>
      </c>
      <c r="C19" s="185"/>
      <c r="D19" s="185"/>
      <c r="E19" s="185"/>
      <c r="F19" s="185"/>
      <c r="G19" s="194"/>
      <c r="H19" s="185"/>
      <c r="I19" s="185"/>
      <c r="J19" s="185"/>
      <c r="K19" s="185"/>
    </row>
    <row r="20" spans="2:11" ht="24" customHeight="1" x14ac:dyDescent="0.25">
      <c r="B20" s="186" t="s">
        <v>136</v>
      </c>
      <c r="C20" s="186"/>
      <c r="D20" s="186"/>
      <c r="E20" s="186"/>
      <c r="F20" s="186"/>
      <c r="G20" s="195"/>
      <c r="H20" s="186"/>
      <c r="I20" s="186"/>
      <c r="J20" s="186"/>
      <c r="K20" s="186"/>
    </row>
    <row r="21" spans="2:11" x14ac:dyDescent="0.25">
      <c r="H21" s="80"/>
    </row>
    <row r="22" spans="2:11" x14ac:dyDescent="0.25">
      <c r="H22" s="80"/>
    </row>
    <row r="23" spans="2:11" x14ac:dyDescent="0.25">
      <c r="H23" s="80"/>
    </row>
    <row r="24" spans="2:11" x14ac:dyDescent="0.25">
      <c r="H24" s="80"/>
    </row>
    <row r="25" spans="2:11" x14ac:dyDescent="0.25">
      <c r="H25" s="80"/>
    </row>
    <row r="26" spans="2:11" x14ac:dyDescent="0.25">
      <c r="H26" s="80"/>
    </row>
    <row r="27" spans="2:11" x14ac:dyDescent="0.25">
      <c r="H27" s="80"/>
    </row>
    <row r="28" spans="2:11" x14ac:dyDescent="0.25">
      <c r="H28" s="80"/>
    </row>
    <row r="29" spans="2:11" x14ac:dyDescent="0.25">
      <c r="H29" s="80"/>
    </row>
    <row r="30" spans="2:11" x14ac:dyDescent="0.25">
      <c r="H30" s="80"/>
    </row>
    <row r="31" spans="2:11" x14ac:dyDescent="0.25">
      <c r="H31" s="80"/>
    </row>
    <row r="32" spans="2:11" x14ac:dyDescent="0.25">
      <c r="H32" s="80"/>
    </row>
    <row r="33" spans="8:8" x14ac:dyDescent="0.25">
      <c r="H33" s="80"/>
    </row>
  </sheetData>
  <mergeCells count="9">
    <mergeCell ref="I6:J6"/>
    <mergeCell ref="B19:K19"/>
    <mergeCell ref="B20:K20"/>
    <mergeCell ref="B2:G2"/>
    <mergeCell ref="B3:G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theme="9" tint="-0.499984740745262"/>
  </sheetPr>
  <dimension ref="A2:L67"/>
  <sheetViews>
    <sheetView showGridLines="0" topLeftCell="A10" workbookViewId="0">
      <selection activeCell="H39" sqref="H39"/>
    </sheetView>
  </sheetViews>
  <sheetFormatPr baseColWidth="10" defaultColWidth="11.42578125" defaultRowHeight="12.75" x14ac:dyDescent="0.25"/>
  <cols>
    <col min="1" max="1" width="11.42578125" style="23"/>
    <col min="2" max="2" width="38.140625" style="23" bestFit="1" customWidth="1"/>
    <col min="3" max="7" width="9.140625" style="23" customWidth="1"/>
    <col min="8" max="16384" width="11.42578125" style="23"/>
  </cols>
  <sheetData>
    <row r="2" spans="1:12" x14ac:dyDescent="0.25">
      <c r="A2" s="23" t="s">
        <v>3</v>
      </c>
      <c r="B2" s="186" t="s">
        <v>125</v>
      </c>
      <c r="C2" s="186"/>
      <c r="D2" s="186"/>
      <c r="E2" s="186"/>
      <c r="F2" s="186"/>
      <c r="G2" s="186"/>
    </row>
    <row r="3" spans="1:12" x14ac:dyDescent="0.25">
      <c r="B3" s="186" t="s">
        <v>122</v>
      </c>
      <c r="C3" s="186"/>
      <c r="D3" s="186"/>
      <c r="E3" s="186"/>
      <c r="F3" s="186"/>
      <c r="G3" s="186"/>
    </row>
    <row r="6" spans="1:12" x14ac:dyDescent="0.25">
      <c r="B6" s="207" t="s">
        <v>18</v>
      </c>
      <c r="C6" s="204" t="s">
        <v>252</v>
      </c>
      <c r="D6" s="205"/>
      <c r="E6" s="205"/>
      <c r="F6" s="205"/>
      <c r="G6" s="206"/>
      <c r="H6" s="201" t="s">
        <v>185</v>
      </c>
      <c r="I6" s="202"/>
      <c r="J6" s="202"/>
      <c r="K6" s="202"/>
      <c r="L6" s="203"/>
    </row>
    <row r="7" spans="1:12" ht="34.5" customHeight="1" thickBot="1" x14ac:dyDescent="0.3">
      <c r="B7" s="208"/>
      <c r="C7" s="33">
        <f>+'Cuadro 3'!C7</f>
        <v>2023</v>
      </c>
      <c r="D7" s="33">
        <f>+'Cuadro 3'!D7</f>
        <v>2024</v>
      </c>
      <c r="E7" s="34" t="s">
        <v>191</v>
      </c>
      <c r="F7" s="33" t="s">
        <v>192</v>
      </c>
      <c r="G7" s="34" t="s">
        <v>193</v>
      </c>
      <c r="H7" s="106">
        <f>+C7</f>
        <v>2023</v>
      </c>
      <c r="I7" s="106">
        <f>+D7</f>
        <v>2024</v>
      </c>
      <c r="J7" s="107" t="str">
        <f>+E7</f>
        <v>% Var.
'2024/2023</v>
      </c>
      <c r="K7" s="106" t="str">
        <f>+F7</f>
        <v>US$ Dif.
'2024/2023</v>
      </c>
      <c r="L7" s="107" t="str">
        <f>+G7</f>
        <v>% Part.
2024</v>
      </c>
    </row>
    <row r="8" spans="1:12" ht="13.5" thickTop="1" x14ac:dyDescent="0.25">
      <c r="B8" s="62" t="s">
        <v>196</v>
      </c>
      <c r="C8" s="134">
        <v>15054.297923478049</v>
      </c>
      <c r="D8" s="134">
        <v>20279.469966199998</v>
      </c>
      <c r="E8" s="92">
        <v>0.34708839092210275</v>
      </c>
      <c r="F8" s="134">
        <v>5225.1720427219498</v>
      </c>
      <c r="G8" s="71">
        <v>0.30587016539564371</v>
      </c>
      <c r="H8" s="134">
        <v>1987.3572944953801</v>
      </c>
      <c r="I8" s="134">
        <v>2636.3067301999999</v>
      </c>
      <c r="J8" s="71">
        <v>0.32653888533385134</v>
      </c>
      <c r="K8" s="161">
        <v>648.94943570461987</v>
      </c>
      <c r="L8" s="71">
        <v>0.329060768619304</v>
      </c>
    </row>
    <row r="9" spans="1:12" x14ac:dyDescent="0.25">
      <c r="B9" s="63" t="s">
        <v>197</v>
      </c>
      <c r="C9" s="135">
        <v>11139.10838442062</v>
      </c>
      <c r="D9" s="135">
        <v>11393.6423564</v>
      </c>
      <c r="E9" s="89">
        <v>2.2850479876412422E-2</v>
      </c>
      <c r="F9" s="135">
        <v>254.5339719793792</v>
      </c>
      <c r="G9" s="164">
        <v>0.17184745349949107</v>
      </c>
      <c r="H9" s="135">
        <v>1369.3604072755099</v>
      </c>
      <c r="I9" s="135">
        <v>1501.0182935</v>
      </c>
      <c r="J9" s="89">
        <v>9.6145532998458405E-2</v>
      </c>
      <c r="K9" s="108">
        <v>131.65788622449008</v>
      </c>
      <c r="L9" s="109">
        <v>0.18735537398308541</v>
      </c>
    </row>
    <row r="10" spans="1:12" x14ac:dyDescent="0.25">
      <c r="B10" s="64" t="s">
        <v>198</v>
      </c>
      <c r="C10" s="136">
        <v>4067.96487905</v>
      </c>
      <c r="D10" s="136">
        <v>3868.4632171100002</v>
      </c>
      <c r="E10" s="65">
        <v>-4.9042129878611451E-2</v>
      </c>
      <c r="F10" s="136">
        <v>-199.50166193999985</v>
      </c>
      <c r="G10" s="97">
        <v>5.8347061635068892E-2</v>
      </c>
      <c r="H10" s="136">
        <v>501.7566482699998</v>
      </c>
      <c r="I10" s="136">
        <v>431.80129244</v>
      </c>
      <c r="J10" s="65">
        <v>-0.13942088474801073</v>
      </c>
      <c r="K10" s="90">
        <v>-69.955355829999803</v>
      </c>
      <c r="L10" s="97">
        <v>5.3896939818659069E-2</v>
      </c>
    </row>
    <row r="11" spans="1:12" x14ac:dyDescent="0.25">
      <c r="B11" s="63" t="s">
        <v>201</v>
      </c>
      <c r="C11" s="135">
        <v>1572.0682151600001</v>
      </c>
      <c r="D11" s="135">
        <v>1212.8020273200002</v>
      </c>
      <c r="E11" s="89">
        <v>-0.22853091511899493</v>
      </c>
      <c r="F11" s="135">
        <v>-359.26618783999993</v>
      </c>
      <c r="G11" s="164">
        <v>1.8292389165339294E-2</v>
      </c>
      <c r="H11" s="135">
        <v>178.80008769000003</v>
      </c>
      <c r="I11" s="135">
        <v>159.69552629</v>
      </c>
      <c r="J11" s="89">
        <v>-0.1068487250024347</v>
      </c>
      <c r="K11" s="108">
        <v>-19.104561400000023</v>
      </c>
      <c r="L11" s="109">
        <v>1.9933011596896037E-2</v>
      </c>
    </row>
    <row r="12" spans="1:12" x14ac:dyDescent="0.25">
      <c r="B12" s="64" t="s">
        <v>205</v>
      </c>
      <c r="C12" s="136">
        <v>705.04665671000009</v>
      </c>
      <c r="D12" s="136">
        <v>993.84769712000002</v>
      </c>
      <c r="E12" s="65">
        <v>0.40961975730464273</v>
      </c>
      <c r="F12" s="136">
        <v>288.80104040999993</v>
      </c>
      <c r="G12" s="97">
        <v>1.4989955852043203E-2</v>
      </c>
      <c r="H12" s="136">
        <v>124.42493117000001</v>
      </c>
      <c r="I12" s="136">
        <v>146.48156709</v>
      </c>
      <c r="J12" s="65">
        <v>0.17726862062607318</v>
      </c>
      <c r="K12" s="90">
        <v>22.056635919999991</v>
      </c>
      <c r="L12" s="97">
        <v>1.828366043413272E-2</v>
      </c>
    </row>
    <row r="13" spans="1:12" x14ac:dyDescent="0.25">
      <c r="B13" s="63" t="s">
        <v>199</v>
      </c>
      <c r="C13" s="135">
        <v>3714.2645128909999</v>
      </c>
      <c r="D13" s="135">
        <v>2014.3152774500002</v>
      </c>
      <c r="E13" s="89">
        <v>-0.45768125278666361</v>
      </c>
      <c r="F13" s="135">
        <v>-1699.9492354409997</v>
      </c>
      <c r="G13" s="164">
        <v>3.038141273413434E-2</v>
      </c>
      <c r="H13" s="135">
        <v>461.56532599799999</v>
      </c>
      <c r="I13" s="135">
        <v>141.23032810999999</v>
      </c>
      <c r="J13" s="89">
        <v>-0.69401876580605193</v>
      </c>
      <c r="K13" s="108">
        <v>-320.33499788799998</v>
      </c>
      <c r="L13" s="109">
        <v>1.7628206834910842E-2</v>
      </c>
    </row>
    <row r="14" spans="1:12" x14ac:dyDescent="0.25">
      <c r="B14" s="64" t="s">
        <v>207</v>
      </c>
      <c r="C14" s="136">
        <v>1039.8719633599999</v>
      </c>
      <c r="D14" s="136">
        <v>1144.4888132799999</v>
      </c>
      <c r="E14" s="65">
        <v>0.10060551068418611</v>
      </c>
      <c r="F14" s="136">
        <v>104.61684992000005</v>
      </c>
      <c r="G14" s="97">
        <v>1.7262038070761935E-2</v>
      </c>
      <c r="H14" s="136">
        <v>114.57279448</v>
      </c>
      <c r="I14" s="136">
        <v>127.79322783000001</v>
      </c>
      <c r="J14" s="65">
        <v>0.11538894036758252</v>
      </c>
      <c r="K14" s="90">
        <v>13.220433350000008</v>
      </c>
      <c r="L14" s="97">
        <v>1.5951003459635911E-2</v>
      </c>
    </row>
    <row r="15" spans="1:12" x14ac:dyDescent="0.25">
      <c r="B15" s="63" t="s">
        <v>17</v>
      </c>
      <c r="C15" s="135">
        <v>835.21039113263305</v>
      </c>
      <c r="D15" s="135">
        <v>884.44895212500001</v>
      </c>
      <c r="E15" s="89">
        <v>5.8953482278392588E-2</v>
      </c>
      <c r="F15" s="135">
        <v>49.238560992366956</v>
      </c>
      <c r="G15" s="164">
        <v>1.3339921986194261E-2</v>
      </c>
      <c r="H15" s="135">
        <v>121.7590902971551</v>
      </c>
      <c r="I15" s="135">
        <v>122.41387423</v>
      </c>
      <c r="J15" s="89">
        <v>5.3777005991659799E-3</v>
      </c>
      <c r="K15" s="108">
        <v>0.65478393284490721</v>
      </c>
      <c r="L15" s="109">
        <v>1.5279558741154031E-2</v>
      </c>
    </row>
    <row r="16" spans="1:12" x14ac:dyDescent="0.25">
      <c r="B16" s="64" t="s">
        <v>206</v>
      </c>
      <c r="C16" s="136">
        <v>754.97425708348192</v>
      </c>
      <c r="D16" s="136">
        <v>853.84739449699998</v>
      </c>
      <c r="E16" s="65">
        <v>0.13096226326374616</v>
      </c>
      <c r="F16" s="136">
        <v>98.873137413518066</v>
      </c>
      <c r="G16" s="97">
        <v>1.2878366358328184E-2</v>
      </c>
      <c r="H16" s="136">
        <v>100.47853757429345</v>
      </c>
      <c r="I16" s="136">
        <v>115.59274311999999</v>
      </c>
      <c r="J16" s="65">
        <v>0.15042222857325283</v>
      </c>
      <c r="K16" s="173">
        <v>15.11420554570654</v>
      </c>
      <c r="L16" s="97">
        <v>1.4428153015030741E-2</v>
      </c>
    </row>
    <row r="17" spans="2:12" x14ac:dyDescent="0.25">
      <c r="B17" s="63" t="s">
        <v>202</v>
      </c>
      <c r="C17" s="135">
        <v>929.28799337000009</v>
      </c>
      <c r="D17" s="135">
        <v>939.41602773999989</v>
      </c>
      <c r="E17" s="89">
        <v>1.0898703569031554E-2</v>
      </c>
      <c r="F17" s="135">
        <v>10.128034369999796</v>
      </c>
      <c r="G17" s="164">
        <v>1.4168976618179067E-2</v>
      </c>
      <c r="H17" s="135">
        <v>146.20512851000001</v>
      </c>
      <c r="I17" s="135">
        <v>88.932286430000005</v>
      </c>
      <c r="J17" s="89">
        <v>-0.3917293645146156</v>
      </c>
      <c r="K17" s="108">
        <v>-57.272842080000004</v>
      </c>
      <c r="L17" s="109">
        <v>1.1100425528067372E-2</v>
      </c>
    </row>
    <row r="18" spans="2:12" x14ac:dyDescent="0.25">
      <c r="B18" s="64" t="s">
        <v>204</v>
      </c>
      <c r="C18" s="136">
        <v>439.15251095503305</v>
      </c>
      <c r="D18" s="136">
        <v>503.93188043820004</v>
      </c>
      <c r="E18" s="65">
        <v>0.1475099603604455</v>
      </c>
      <c r="F18" s="136">
        <v>64.779369483166988</v>
      </c>
      <c r="G18" s="97">
        <v>7.600678315294874E-3</v>
      </c>
      <c r="H18" s="136">
        <v>58.942336673693987</v>
      </c>
      <c r="I18" s="136">
        <v>85.401439045999993</v>
      </c>
      <c r="J18" s="65">
        <v>0.44889809032825001</v>
      </c>
      <c r="K18" s="90">
        <v>26.459102372306006</v>
      </c>
      <c r="L18" s="97">
        <v>1.0659709225693726E-2</v>
      </c>
    </row>
    <row r="19" spans="2:12" x14ac:dyDescent="0.25">
      <c r="B19" s="63" t="s">
        <v>211</v>
      </c>
      <c r="C19" s="135">
        <v>801.45563961999983</v>
      </c>
      <c r="D19" s="135">
        <v>723.45901889000004</v>
      </c>
      <c r="E19" s="89">
        <v>-9.7318699718653034E-2</v>
      </c>
      <c r="F19" s="135">
        <v>-77.99662072999979</v>
      </c>
      <c r="G19" s="164">
        <v>1.0911751151961647E-2</v>
      </c>
      <c r="H19" s="135">
        <v>99.665255189999982</v>
      </c>
      <c r="I19" s="135">
        <v>83.152195030000001</v>
      </c>
      <c r="J19" s="89">
        <v>-0.16568522428924493</v>
      </c>
      <c r="K19" s="108">
        <v>-16.513060159999981</v>
      </c>
      <c r="L19" s="109">
        <v>1.0378961179103115E-2</v>
      </c>
    </row>
    <row r="20" spans="2:12" x14ac:dyDescent="0.25">
      <c r="B20" s="64" t="s">
        <v>216</v>
      </c>
      <c r="C20" s="136">
        <v>517.30534201</v>
      </c>
      <c r="D20" s="136">
        <v>504.39052822000002</v>
      </c>
      <c r="E20" s="65">
        <v>-2.4965552723308915E-2</v>
      </c>
      <c r="F20" s="136">
        <v>-12.914813789999982</v>
      </c>
      <c r="G20" s="97">
        <v>7.6075959848942928E-3</v>
      </c>
      <c r="H20" s="136">
        <v>87.140339639999993</v>
      </c>
      <c r="I20" s="136">
        <v>82.679284089999996</v>
      </c>
      <c r="J20" s="65">
        <v>-5.1193919698153678E-2</v>
      </c>
      <c r="K20" s="90">
        <v>-4.4610555499999975</v>
      </c>
      <c r="L20" s="97">
        <v>1.0319932980440863E-2</v>
      </c>
    </row>
    <row r="21" spans="2:12" x14ac:dyDescent="0.25">
      <c r="B21" s="63" t="s">
        <v>203</v>
      </c>
      <c r="C21" s="135">
        <v>688.61857426666768</v>
      </c>
      <c r="D21" s="135">
        <v>828.85354548400005</v>
      </c>
      <c r="E21" s="89">
        <v>0.20364680311836358</v>
      </c>
      <c r="F21" s="135">
        <v>140.23497121733237</v>
      </c>
      <c r="G21" s="164">
        <v>1.2501390394744233E-2</v>
      </c>
      <c r="H21" s="135">
        <v>83.923274096804406</v>
      </c>
      <c r="I21" s="135">
        <v>76.547775473000002</v>
      </c>
      <c r="J21" s="89">
        <v>-8.7883828451412183E-2</v>
      </c>
      <c r="K21" s="108">
        <v>-7.375498623804404</v>
      </c>
      <c r="L21" s="109">
        <v>9.5546051393391417E-3</v>
      </c>
    </row>
    <row r="22" spans="2:12" x14ac:dyDescent="0.25">
      <c r="B22" s="64" t="s">
        <v>210</v>
      </c>
      <c r="C22" s="136">
        <v>478.85899295000002</v>
      </c>
      <c r="D22" s="136">
        <v>481.94876891000001</v>
      </c>
      <c r="E22" s="65">
        <v>6.4523711687349827E-3</v>
      </c>
      <c r="F22" s="136">
        <v>3.0897759599999972</v>
      </c>
      <c r="G22" s="97">
        <v>7.2691125509899718E-3</v>
      </c>
      <c r="H22" s="136">
        <v>58.519687190000013</v>
      </c>
      <c r="I22" s="136">
        <v>68.819368150000003</v>
      </c>
      <c r="J22" s="65">
        <v>0.17600369131433125</v>
      </c>
      <c r="K22" s="90">
        <v>10.299680959999989</v>
      </c>
      <c r="L22" s="97">
        <v>8.5899542416355557E-3</v>
      </c>
    </row>
    <row r="23" spans="2:12" x14ac:dyDescent="0.25">
      <c r="B23" s="63" t="s">
        <v>209</v>
      </c>
      <c r="C23" s="135">
        <v>452.69379226000001</v>
      </c>
      <c r="D23" s="135">
        <v>451.52635382900002</v>
      </c>
      <c r="E23" s="89">
        <v>-2.5788699800184389E-3</v>
      </c>
      <c r="F23" s="135">
        <v>-1.1674384309999937</v>
      </c>
      <c r="G23" s="164">
        <v>6.8102588852842283E-3</v>
      </c>
      <c r="H23" s="135">
        <v>71.615481509999995</v>
      </c>
      <c r="I23" s="135">
        <v>68.317156760000003</v>
      </c>
      <c r="J23" s="89">
        <v>-4.6056029792097886E-2</v>
      </c>
      <c r="K23" s="108">
        <v>-3.2983247499999919</v>
      </c>
      <c r="L23" s="109">
        <v>8.5272687945630778E-3</v>
      </c>
    </row>
    <row r="24" spans="2:12" x14ac:dyDescent="0.25">
      <c r="B24" s="64" t="s">
        <v>215</v>
      </c>
      <c r="C24" s="136">
        <v>356.49402611079358</v>
      </c>
      <c r="D24" s="136">
        <v>346.73085912900001</v>
      </c>
      <c r="E24" s="65">
        <v>-2.7386621560831714E-2</v>
      </c>
      <c r="F24" s="136">
        <v>-9.7631669817935745</v>
      </c>
      <c r="G24" s="97">
        <v>5.2296546904984798E-3</v>
      </c>
      <c r="H24" s="136">
        <v>46.79478798580724</v>
      </c>
      <c r="I24" s="136">
        <v>61.919871395000001</v>
      </c>
      <c r="J24" s="65">
        <v>0.32322153941118748</v>
      </c>
      <c r="K24" s="90">
        <v>15.125083409192762</v>
      </c>
      <c r="L24" s="97">
        <v>7.7287670059930404E-3</v>
      </c>
    </row>
    <row r="25" spans="2:12" x14ac:dyDescent="0.25">
      <c r="B25" s="63" t="s">
        <v>217</v>
      </c>
      <c r="C25" s="135">
        <v>388.46872263</v>
      </c>
      <c r="D25" s="135">
        <v>341.00813633000001</v>
      </c>
      <c r="E25" s="89">
        <v>-0.12217350724836651</v>
      </c>
      <c r="F25" s="135">
        <v>-47.460586299999989</v>
      </c>
      <c r="G25" s="164">
        <v>5.143340296090689E-3</v>
      </c>
      <c r="H25" s="135">
        <v>73.013663420000015</v>
      </c>
      <c r="I25" s="135">
        <v>56.939522930000003</v>
      </c>
      <c r="J25" s="89">
        <v>-0.22015249936900105</v>
      </c>
      <c r="K25" s="108">
        <v>-16.074140490000012</v>
      </c>
      <c r="L25" s="109">
        <v>7.1071256487445457E-3</v>
      </c>
    </row>
    <row r="26" spans="2:12" x14ac:dyDescent="0.25">
      <c r="B26" s="64" t="s">
        <v>240</v>
      </c>
      <c r="C26" s="136">
        <v>179.22448303000004</v>
      </c>
      <c r="D26" s="136">
        <v>262.46700781999999</v>
      </c>
      <c r="E26" s="65">
        <v>0.46445956145436962</v>
      </c>
      <c r="F26" s="136">
        <v>83.242524789999948</v>
      </c>
      <c r="G26" s="97">
        <v>3.9587241297039813E-3</v>
      </c>
      <c r="H26" s="136">
        <v>22.795058040000001</v>
      </c>
      <c r="I26" s="136">
        <v>52.777381419999998</v>
      </c>
      <c r="J26" s="65">
        <v>1.3152992779131347</v>
      </c>
      <c r="K26" s="90">
        <v>29.982323379999997</v>
      </c>
      <c r="L26" s="97">
        <v>6.5876119409147248E-3</v>
      </c>
    </row>
    <row r="27" spans="2:12" x14ac:dyDescent="0.25">
      <c r="B27" s="63" t="s">
        <v>213</v>
      </c>
      <c r="C27" s="135">
        <v>284.20947554999998</v>
      </c>
      <c r="D27" s="135">
        <v>360.54833676000004</v>
      </c>
      <c r="E27" s="89">
        <v>0.2686006899040565</v>
      </c>
      <c r="F27" s="135">
        <v>76.338861210000061</v>
      </c>
      <c r="G27" s="164">
        <v>5.4380602442623948E-3</v>
      </c>
      <c r="H27" s="135">
        <v>41.883971339999995</v>
      </c>
      <c r="I27" s="135">
        <v>47.544132490000003</v>
      </c>
      <c r="J27" s="89">
        <v>0.13513907513814116</v>
      </c>
      <c r="K27" s="108">
        <v>5.6601611500000075</v>
      </c>
      <c r="L27" s="109">
        <v>5.9344038390064515E-3</v>
      </c>
    </row>
    <row r="28" spans="2:12" x14ac:dyDescent="0.25">
      <c r="B28" s="64" t="s">
        <v>218</v>
      </c>
      <c r="C28" s="136">
        <v>276.31347</v>
      </c>
      <c r="D28" s="136">
        <v>272.64845259999998</v>
      </c>
      <c r="E28" s="65">
        <v>-1.3263983836908189E-2</v>
      </c>
      <c r="F28" s="136">
        <v>-3.6650174000000106</v>
      </c>
      <c r="G28" s="97">
        <v>4.1122883108199414E-3</v>
      </c>
      <c r="H28" s="136">
        <v>51.036809319999996</v>
      </c>
      <c r="I28" s="136">
        <v>46.470394929999998</v>
      </c>
      <c r="J28" s="65">
        <v>-8.9472959827262111E-2</v>
      </c>
      <c r="K28" s="90">
        <v>-4.5664143899999985</v>
      </c>
      <c r="L28" s="97">
        <v>5.8003811538835355E-3</v>
      </c>
    </row>
    <row r="29" spans="2:12" x14ac:dyDescent="0.25">
      <c r="B29" s="63" t="s">
        <v>229</v>
      </c>
      <c r="C29" s="135">
        <v>273.55899389000001</v>
      </c>
      <c r="D29" s="135">
        <v>258.11595650000004</v>
      </c>
      <c r="E29" s="89">
        <v>-5.64523109637175E-2</v>
      </c>
      <c r="F29" s="135">
        <v>-15.443037389999972</v>
      </c>
      <c r="G29" s="164">
        <v>3.8930983126036589E-3</v>
      </c>
      <c r="H29" s="135">
        <v>46.332079980000003</v>
      </c>
      <c r="I29" s="135">
        <v>45.090624220000002</v>
      </c>
      <c r="J29" s="89">
        <v>-2.6794734027392964E-2</v>
      </c>
      <c r="K29" s="108">
        <v>-1.2414557600000009</v>
      </c>
      <c r="L29" s="109">
        <v>5.6281597635764388E-3</v>
      </c>
    </row>
    <row r="30" spans="2:12" x14ac:dyDescent="0.25">
      <c r="B30" s="64" t="s">
        <v>220</v>
      </c>
      <c r="C30" s="136">
        <v>323.1787530033323</v>
      </c>
      <c r="D30" s="136">
        <v>315.03172281000002</v>
      </c>
      <c r="E30" s="65">
        <v>-2.5209052629918016E-2</v>
      </c>
      <c r="F30" s="136">
        <v>-8.1470301933322844</v>
      </c>
      <c r="G30" s="97">
        <v>4.7515445581847804E-3</v>
      </c>
      <c r="H30" s="136">
        <v>36.2318863731956</v>
      </c>
      <c r="I30" s="136">
        <v>39.295499307</v>
      </c>
      <c r="J30" s="65">
        <v>8.4555711569874736E-2</v>
      </c>
      <c r="K30" s="90">
        <v>3.0636129338044</v>
      </c>
      <c r="L30" s="97">
        <v>4.9048189488405183E-3</v>
      </c>
    </row>
    <row r="31" spans="2:12" x14ac:dyDescent="0.25">
      <c r="B31" s="63" t="s">
        <v>227</v>
      </c>
      <c r="C31" s="135">
        <v>257.58316151000002</v>
      </c>
      <c r="D31" s="135">
        <v>198.11944366999998</v>
      </c>
      <c r="E31" s="89">
        <v>-0.23085250406669733</v>
      </c>
      <c r="F31" s="135">
        <v>-59.463717840000044</v>
      </c>
      <c r="G31" s="164">
        <v>2.9881859390031647E-3</v>
      </c>
      <c r="H31" s="135">
        <v>30.293644530000002</v>
      </c>
      <c r="I31" s="135">
        <v>38.23093892</v>
      </c>
      <c r="J31" s="89">
        <v>0.26201186793948295</v>
      </c>
      <c r="K31" s="108">
        <v>7.9372943899999981</v>
      </c>
      <c r="L31" s="109">
        <v>4.771941747877902E-3</v>
      </c>
    </row>
    <row r="32" spans="2:12" x14ac:dyDescent="0.25">
      <c r="B32" s="64" t="s">
        <v>230</v>
      </c>
      <c r="C32" s="136">
        <v>290.28314871000003</v>
      </c>
      <c r="D32" s="136">
        <v>253.34828344000002</v>
      </c>
      <c r="E32" s="65">
        <v>-0.12723737300679083</v>
      </c>
      <c r="F32" s="136">
        <v>-36.934865270000017</v>
      </c>
      <c r="G32" s="97">
        <v>3.8211886941646608E-3</v>
      </c>
      <c r="H32" s="136">
        <v>37.531286209999998</v>
      </c>
      <c r="I32" s="136">
        <v>37.389145550000002</v>
      </c>
      <c r="J32" s="65">
        <v>-3.7872578947779623E-3</v>
      </c>
      <c r="K32" s="90">
        <v>-0.14214065999999548</v>
      </c>
      <c r="L32" s="97">
        <v>4.6668700693142245E-3</v>
      </c>
    </row>
    <row r="33" spans="2:12" x14ac:dyDescent="0.25">
      <c r="B33" s="63" t="s">
        <v>208</v>
      </c>
      <c r="C33" s="135">
        <v>211.0330250259735</v>
      </c>
      <c r="D33" s="135">
        <v>233.4532925094</v>
      </c>
      <c r="E33" s="89">
        <v>0.10624056344103994</v>
      </c>
      <c r="F33" s="135">
        <v>22.4202674834265</v>
      </c>
      <c r="G33" s="164">
        <v>3.5211175297491281E-3</v>
      </c>
      <c r="H33" s="135">
        <v>30.08255814624081</v>
      </c>
      <c r="I33" s="135">
        <v>36.505615341000002</v>
      </c>
      <c r="J33" s="89">
        <v>0.21351432825408945</v>
      </c>
      <c r="K33" s="108">
        <v>6.4230571947591919</v>
      </c>
      <c r="L33" s="109">
        <v>4.5565888465940374E-3</v>
      </c>
    </row>
    <row r="34" spans="2:12" x14ac:dyDescent="0.25">
      <c r="B34" s="64" t="s">
        <v>212</v>
      </c>
      <c r="C34" s="136">
        <v>358.55879958999998</v>
      </c>
      <c r="D34" s="136">
        <v>378.79980490999998</v>
      </c>
      <c r="E34" s="65">
        <v>5.6451007040253742E-2</v>
      </c>
      <c r="F34" s="136">
        <v>20.241005319999999</v>
      </c>
      <c r="G34" s="97">
        <v>5.7133425662884811E-3</v>
      </c>
      <c r="H34" s="136">
        <v>51.15957109</v>
      </c>
      <c r="I34" s="136">
        <v>36.308043220000002</v>
      </c>
      <c r="J34" s="65">
        <v>-0.29029813099631285</v>
      </c>
      <c r="K34" s="90">
        <v>-14.851527869999998</v>
      </c>
      <c r="L34" s="97">
        <v>4.5319281220852952E-3</v>
      </c>
    </row>
    <row r="35" spans="2:12" x14ac:dyDescent="0.25">
      <c r="B35" s="63" t="s">
        <v>222</v>
      </c>
      <c r="C35" s="135">
        <v>221.22865649283506</v>
      </c>
      <c r="D35" s="135">
        <v>274.79353275</v>
      </c>
      <c r="E35" s="89">
        <v>0.24212449284977566</v>
      </c>
      <c r="F35" s="135">
        <v>53.56487625716494</v>
      </c>
      <c r="G35" s="164">
        <v>4.1446420173695195E-3</v>
      </c>
      <c r="H35" s="135">
        <v>29.134269570000001</v>
      </c>
      <c r="I35" s="135">
        <v>35.774787490000001</v>
      </c>
      <c r="J35" s="89">
        <v>0.2279280729535722</v>
      </c>
      <c r="K35" s="108">
        <v>6.6405179200000006</v>
      </c>
      <c r="L35" s="109">
        <v>4.46536775626203E-3</v>
      </c>
    </row>
    <row r="36" spans="2:12" x14ac:dyDescent="0.25">
      <c r="B36" s="64" t="s">
        <v>232</v>
      </c>
      <c r="C36" s="136">
        <v>223.43329037555714</v>
      </c>
      <c r="D36" s="136">
        <v>211.24136300399999</v>
      </c>
      <c r="E36" s="65">
        <v>-5.4566297399391006E-2</v>
      </c>
      <c r="F36" s="136">
        <v>-12.191927371557142</v>
      </c>
      <c r="G36" s="97">
        <v>3.1861005612141193E-3</v>
      </c>
      <c r="H36" s="136">
        <v>30.083571059999997</v>
      </c>
      <c r="I36" s="136">
        <v>35.528174800000002</v>
      </c>
      <c r="J36" s="65">
        <v>0.18098262766548046</v>
      </c>
      <c r="K36" s="90">
        <v>5.4446037400000051</v>
      </c>
      <c r="L36" s="97">
        <v>4.4345858444332356E-3</v>
      </c>
    </row>
    <row r="37" spans="2:12" x14ac:dyDescent="0.25">
      <c r="B37" s="63" t="s">
        <v>223</v>
      </c>
      <c r="C37" s="135">
        <v>303.87671263270221</v>
      </c>
      <c r="D37" s="135">
        <v>256.164959119</v>
      </c>
      <c r="E37" s="89">
        <v>-0.15701023319734186</v>
      </c>
      <c r="F37" s="135">
        <v>-47.711753513702206</v>
      </c>
      <c r="G37" s="164">
        <v>3.8636719078402426E-3</v>
      </c>
      <c r="H37" s="135">
        <v>48.479971856866044</v>
      </c>
      <c r="I37" s="135">
        <v>34.474625715000002</v>
      </c>
      <c r="J37" s="89">
        <v>-0.28888932079449037</v>
      </c>
      <c r="K37" s="108">
        <v>-14.005346141866042</v>
      </c>
      <c r="L37" s="109">
        <v>4.3030830614994887E-3</v>
      </c>
    </row>
    <row r="38" spans="2:12" x14ac:dyDescent="0.25">
      <c r="B38" s="64" t="s">
        <v>225</v>
      </c>
      <c r="C38" s="136">
        <v>265.39199766736323</v>
      </c>
      <c r="D38" s="136">
        <v>248.74302787399998</v>
      </c>
      <c r="E38" s="65">
        <v>-6.2733503420215109E-2</v>
      </c>
      <c r="F38" s="136">
        <v>-16.64896979336325</v>
      </c>
      <c r="G38" s="97">
        <v>3.7517287781013028E-3</v>
      </c>
      <c r="H38" s="136">
        <v>35.069920936295148</v>
      </c>
      <c r="I38" s="136">
        <v>32.580948716000002</v>
      </c>
      <c r="J38" s="65">
        <v>-7.0971708913070808E-2</v>
      </c>
      <c r="K38" s="90">
        <v>-2.4889722202951461</v>
      </c>
      <c r="L38" s="97">
        <v>4.0667164803011155E-3</v>
      </c>
    </row>
    <row r="39" spans="2:12" x14ac:dyDescent="0.25">
      <c r="B39" s="63" t="s">
        <v>219</v>
      </c>
      <c r="C39" s="135">
        <v>314.11803305163545</v>
      </c>
      <c r="D39" s="135">
        <v>268.49263206800003</v>
      </c>
      <c r="E39" s="89">
        <v>-0.14524922539590523</v>
      </c>
      <c r="F39" s="135">
        <v>-45.625400983635416</v>
      </c>
      <c r="G39" s="164">
        <v>4.0496071107887733E-3</v>
      </c>
      <c r="H39" s="135">
        <v>31.576977492255082</v>
      </c>
      <c r="I39" s="135">
        <v>32.338503928999998</v>
      </c>
      <c r="J39" s="89">
        <v>2.4116508203855025E-2</v>
      </c>
      <c r="K39" s="108">
        <v>0.76152643674491571</v>
      </c>
      <c r="L39" s="109">
        <v>4.036454801322694E-3</v>
      </c>
    </row>
    <row r="40" spans="2:12" x14ac:dyDescent="0.25">
      <c r="B40" s="64" t="s">
        <v>233</v>
      </c>
      <c r="C40" s="136">
        <v>184.75884788000002</v>
      </c>
      <c r="D40" s="136">
        <v>192.09467925000001</v>
      </c>
      <c r="E40" s="65">
        <v>3.970489886776396E-2</v>
      </c>
      <c r="F40" s="136">
        <v>7.335831369999994</v>
      </c>
      <c r="G40" s="97">
        <v>2.8973159264887058E-3</v>
      </c>
      <c r="H40" s="136">
        <v>21.776998120000002</v>
      </c>
      <c r="I40" s="136">
        <v>30.429435609999999</v>
      </c>
      <c r="J40" s="65">
        <v>0.39732002741248329</v>
      </c>
      <c r="K40" s="90">
        <v>8.652437489999997</v>
      </c>
      <c r="L40" s="97">
        <v>3.798167093295167E-3</v>
      </c>
    </row>
    <row r="41" spans="2:12" x14ac:dyDescent="0.25">
      <c r="B41" s="63" t="s">
        <v>226</v>
      </c>
      <c r="C41" s="135">
        <v>243.5710855655</v>
      </c>
      <c r="D41" s="135">
        <v>224.90760424999999</v>
      </c>
      <c r="E41" s="89">
        <v>-7.6624371370554667E-2</v>
      </c>
      <c r="F41" s="135">
        <v>-18.663481315500007</v>
      </c>
      <c r="G41" s="164">
        <v>3.3922250544685187E-3</v>
      </c>
      <c r="H41" s="135">
        <v>27.688949635500002</v>
      </c>
      <c r="I41" s="135">
        <v>29.067409980000001</v>
      </c>
      <c r="J41" s="89">
        <v>4.9783771600085291E-2</v>
      </c>
      <c r="K41" s="108">
        <v>1.3784603444999988</v>
      </c>
      <c r="L41" s="109">
        <v>3.6281606234285176E-3</v>
      </c>
    </row>
    <row r="42" spans="2:12" x14ac:dyDescent="0.25">
      <c r="B42" s="64" t="s">
        <v>235</v>
      </c>
      <c r="C42" s="136">
        <v>173.54370783000002</v>
      </c>
      <c r="D42" s="136">
        <v>162.81024474</v>
      </c>
      <c r="E42" s="65">
        <v>-6.1848759740193548E-2</v>
      </c>
      <c r="F42" s="136">
        <v>-10.733463090000015</v>
      </c>
      <c r="G42" s="97">
        <v>2.455626136665761E-3</v>
      </c>
      <c r="H42" s="136">
        <v>30.039722739999995</v>
      </c>
      <c r="I42" s="136">
        <v>27.18083081</v>
      </c>
      <c r="J42" s="65">
        <v>-9.5170383386834034E-2</v>
      </c>
      <c r="K42" s="90">
        <v>-2.8588919299999951</v>
      </c>
      <c r="L42" s="97">
        <v>3.392679985068097E-3</v>
      </c>
    </row>
    <row r="43" spans="2:12" x14ac:dyDescent="0.25">
      <c r="B43" s="63" t="s">
        <v>244</v>
      </c>
      <c r="C43" s="135">
        <v>123.17831740000001</v>
      </c>
      <c r="D43" s="135">
        <v>101.35390309000002</v>
      </c>
      <c r="E43" s="89">
        <v>-0.17717740240864821</v>
      </c>
      <c r="F43" s="135">
        <v>-21.824414309999995</v>
      </c>
      <c r="G43" s="164">
        <v>1.528695530667333E-3</v>
      </c>
      <c r="H43" s="135">
        <v>18.979711300000002</v>
      </c>
      <c r="I43" s="135">
        <v>25.333572230000001</v>
      </c>
      <c r="J43" s="89">
        <v>0.33477121066641291</v>
      </c>
      <c r="K43" s="108">
        <v>6.3538609299999997</v>
      </c>
      <c r="L43" s="109">
        <v>3.1621072974479091E-3</v>
      </c>
    </row>
    <row r="44" spans="2:12" x14ac:dyDescent="0.25">
      <c r="B44" s="64" t="s">
        <v>20</v>
      </c>
      <c r="C44" s="136">
        <v>467.81564129000003</v>
      </c>
      <c r="D44" s="136">
        <v>295.55276681999999</v>
      </c>
      <c r="E44" s="65">
        <v>-0.36822812079345135</v>
      </c>
      <c r="F44" s="136">
        <v>-172.26287447000004</v>
      </c>
      <c r="G44" s="97">
        <v>4.4577483445595676E-3</v>
      </c>
      <c r="H44" s="136">
        <v>59.10354272</v>
      </c>
      <c r="I44" s="136">
        <v>23.865209100000001</v>
      </c>
      <c r="J44" s="65">
        <v>-0.59621356010653703</v>
      </c>
      <c r="K44" s="90">
        <v>-35.238333619999999</v>
      </c>
      <c r="L44" s="97">
        <v>2.9788279033489563E-3</v>
      </c>
    </row>
    <row r="45" spans="2:12" x14ac:dyDescent="0.25">
      <c r="B45" s="63" t="s">
        <v>221</v>
      </c>
      <c r="C45" s="135">
        <v>302.33843421000006</v>
      </c>
      <c r="D45" s="135">
        <v>224.41374661</v>
      </c>
      <c r="E45" s="89">
        <v>-0.25773993241585236</v>
      </c>
      <c r="F45" s="135">
        <v>-77.924687600000055</v>
      </c>
      <c r="G45" s="164">
        <v>3.3847763233981081E-3</v>
      </c>
      <c r="H45" s="135">
        <v>79.213639440000009</v>
      </c>
      <c r="I45" s="135">
        <v>22.785031579999998</v>
      </c>
      <c r="J45" s="89">
        <v>-0.71235974333361596</v>
      </c>
      <c r="K45" s="108">
        <v>-56.428607860000014</v>
      </c>
      <c r="L45" s="109">
        <v>2.8440013898386983E-3</v>
      </c>
    </row>
    <row r="46" spans="2:12" x14ac:dyDescent="0.25">
      <c r="B46" s="64" t="s">
        <v>214</v>
      </c>
      <c r="C46" s="136">
        <v>200.28240233</v>
      </c>
      <c r="D46" s="136">
        <v>258.24877358999998</v>
      </c>
      <c r="E46" s="65">
        <v>0.28942318738762851</v>
      </c>
      <c r="F46" s="136">
        <v>57.966371259999988</v>
      </c>
      <c r="G46" s="97">
        <v>3.8951015595008096E-3</v>
      </c>
      <c r="H46" s="136">
        <v>20.945350619999999</v>
      </c>
      <c r="I46" s="136">
        <v>22.50493402</v>
      </c>
      <c r="J46" s="65">
        <v>7.4459646357545761E-2</v>
      </c>
      <c r="K46" s="90">
        <v>1.5595834000000011</v>
      </c>
      <c r="L46" s="97">
        <v>2.8090399351163951E-3</v>
      </c>
    </row>
    <row r="47" spans="2:12" x14ac:dyDescent="0.25">
      <c r="B47" s="63" t="s">
        <v>228</v>
      </c>
      <c r="C47" s="135">
        <v>788.75628872206369</v>
      </c>
      <c r="D47" s="135">
        <v>182.99901096399998</v>
      </c>
      <c r="E47" s="89">
        <v>-0.76799042545766139</v>
      </c>
      <c r="F47" s="135">
        <v>-605.75727775806376</v>
      </c>
      <c r="G47" s="164">
        <v>2.7601282402395246E-3</v>
      </c>
      <c r="H47" s="135">
        <v>95.148955604906973</v>
      </c>
      <c r="I47" s="135">
        <v>21.356514713999999</v>
      </c>
      <c r="J47" s="89">
        <v>-0.77554651463879432</v>
      </c>
      <c r="K47" s="108">
        <v>-73.792440890906974</v>
      </c>
      <c r="L47" s="109">
        <v>2.6656955605029982E-3</v>
      </c>
    </row>
    <row r="48" spans="2:12" x14ac:dyDescent="0.25">
      <c r="B48" s="64" t="s">
        <v>224</v>
      </c>
      <c r="C48" s="136">
        <v>164.79265031</v>
      </c>
      <c r="D48" s="136">
        <v>178.26610834000002</v>
      </c>
      <c r="E48" s="65">
        <v>8.1760066390426989E-2</v>
      </c>
      <c r="F48" s="136">
        <v>13.473458030000018</v>
      </c>
      <c r="G48" s="97">
        <v>2.6887430555765546E-3</v>
      </c>
      <c r="H48" s="136">
        <v>15.88457788</v>
      </c>
      <c r="I48" s="136">
        <v>20.715508979999999</v>
      </c>
      <c r="J48" s="65">
        <v>0.30412713113909939</v>
      </c>
      <c r="K48" s="90">
        <v>4.830931099999999</v>
      </c>
      <c r="L48" s="97">
        <v>2.5856859633255789E-3</v>
      </c>
    </row>
    <row r="49" spans="2:12" x14ac:dyDescent="0.25">
      <c r="B49" s="63" t="s">
        <v>241</v>
      </c>
      <c r="C49" s="135">
        <v>127.90178458999999</v>
      </c>
      <c r="D49" s="135">
        <v>126.32106379999999</v>
      </c>
      <c r="E49" s="89">
        <v>-1.2358864225914701E-2</v>
      </c>
      <c r="F49" s="135">
        <v>-1.5807207900000009</v>
      </c>
      <c r="G49" s="164">
        <v>1.9052689612626835E-3</v>
      </c>
      <c r="H49" s="135">
        <v>23.945512059999999</v>
      </c>
      <c r="I49" s="135">
        <v>20.688366309999999</v>
      </c>
      <c r="J49" s="89">
        <v>-0.13602322396942723</v>
      </c>
      <c r="K49" s="108">
        <v>-3.2571457499999994</v>
      </c>
      <c r="L49" s="109">
        <v>2.5822980465288478E-3</v>
      </c>
    </row>
    <row r="50" spans="2:12" x14ac:dyDescent="0.25">
      <c r="B50" s="64" t="s">
        <v>231</v>
      </c>
      <c r="C50" s="136">
        <v>170.77647988477398</v>
      </c>
      <c r="D50" s="136">
        <v>151.51693266000001</v>
      </c>
      <c r="E50" s="65">
        <v>-0.11277634506677225</v>
      </c>
      <c r="F50" s="136">
        <v>-19.259547224773968</v>
      </c>
      <c r="G50" s="97">
        <v>2.2852919395919954E-3</v>
      </c>
      <c r="H50" s="136">
        <v>30.331821189999999</v>
      </c>
      <c r="I50" s="136">
        <v>20.56434209</v>
      </c>
      <c r="J50" s="65">
        <v>-0.32202085851739781</v>
      </c>
      <c r="K50" s="90">
        <v>-9.7674790999999992</v>
      </c>
      <c r="L50" s="97">
        <v>2.5668174862840567E-3</v>
      </c>
    </row>
    <row r="51" spans="2:12" x14ac:dyDescent="0.25">
      <c r="B51" s="63" t="s">
        <v>238</v>
      </c>
      <c r="C51" s="135">
        <v>95.881766530000007</v>
      </c>
      <c r="D51" s="135">
        <v>109.88632659000001</v>
      </c>
      <c r="E51" s="89">
        <v>0.14606072214593779</v>
      </c>
      <c r="F51" s="135">
        <v>14.004560060000003</v>
      </c>
      <c r="G51" s="164">
        <v>1.6573879369047979E-3</v>
      </c>
      <c r="H51" s="135">
        <v>15.180616840000001</v>
      </c>
      <c r="I51" s="135">
        <v>14.53476145</v>
      </c>
      <c r="J51" s="89">
        <v>-4.254473957199234E-2</v>
      </c>
      <c r="K51" s="108">
        <v>-0.64585539000000125</v>
      </c>
      <c r="L51" s="109">
        <v>1.8142121778342488E-3</v>
      </c>
    </row>
    <row r="52" spans="2:12" x14ac:dyDescent="0.25">
      <c r="B52" s="64" t="s">
        <v>242</v>
      </c>
      <c r="C52" s="136">
        <v>126.10612815940135</v>
      </c>
      <c r="D52" s="136">
        <v>97.066719087900012</v>
      </c>
      <c r="E52" s="65">
        <v>-0.23027754079321816</v>
      </c>
      <c r="F52" s="136">
        <v>-29.039409071501339</v>
      </c>
      <c r="G52" s="97">
        <v>1.4640330083238262E-3</v>
      </c>
      <c r="H52" s="136">
        <v>15.989908297342904</v>
      </c>
      <c r="I52" s="136">
        <v>13.126187902</v>
      </c>
      <c r="J52" s="65">
        <v>-0.17909548585833845</v>
      </c>
      <c r="K52" s="90">
        <v>-2.863720395342904</v>
      </c>
      <c r="L52" s="97">
        <v>1.6383956504734372E-3</v>
      </c>
    </row>
    <row r="53" spans="2:12" x14ac:dyDescent="0.25">
      <c r="B53" s="63" t="s">
        <v>246</v>
      </c>
      <c r="C53" s="135">
        <v>50.935232730000003</v>
      </c>
      <c r="D53" s="135">
        <v>58.865782350000003</v>
      </c>
      <c r="E53" s="89">
        <v>0.15569870195820346</v>
      </c>
      <c r="F53" s="135">
        <v>7.9305496200000007</v>
      </c>
      <c r="G53" s="164">
        <v>8.8785784902406539E-4</v>
      </c>
      <c r="H53" s="135">
        <v>11.080847720000001</v>
      </c>
      <c r="I53" s="135">
        <v>12.54280481</v>
      </c>
      <c r="J53" s="89">
        <v>0.1319354914842199</v>
      </c>
      <c r="K53" s="108">
        <v>1.4619570899999985</v>
      </c>
      <c r="L53" s="109">
        <v>1.5655784450800184E-3</v>
      </c>
    </row>
    <row r="54" spans="2:12" x14ac:dyDescent="0.25">
      <c r="B54" s="64" t="s">
        <v>234</v>
      </c>
      <c r="C54" s="136">
        <v>112.28772209314363</v>
      </c>
      <c r="D54" s="136">
        <v>112.45955089489999</v>
      </c>
      <c r="E54" s="65">
        <v>1.530254586639801E-3</v>
      </c>
      <c r="F54" s="94">
        <v>0.17182880175636228</v>
      </c>
      <c r="G54" s="97">
        <v>1.6961992344905665E-3</v>
      </c>
      <c r="H54" s="136">
        <v>4.8528860702245034</v>
      </c>
      <c r="I54" s="136">
        <v>7.9961324296000003</v>
      </c>
      <c r="J54" s="65">
        <v>0.64770660466588792</v>
      </c>
      <c r="K54" s="90">
        <v>3.1432463593754969</v>
      </c>
      <c r="L54" s="65">
        <v>9.980680370475347E-4</v>
      </c>
    </row>
    <row r="55" spans="2:12" x14ac:dyDescent="0.25">
      <c r="B55" s="63" t="s">
        <v>237</v>
      </c>
      <c r="C55" s="135">
        <v>149.17745973999996</v>
      </c>
      <c r="D55" s="135">
        <v>135.47005110999999</v>
      </c>
      <c r="E55" s="89">
        <v>-9.1886593684397666E-2</v>
      </c>
      <c r="F55" s="135">
        <v>-13.707408629999975</v>
      </c>
      <c r="G55" s="164">
        <v>2.0432608449941852E-3</v>
      </c>
      <c r="H55" s="135">
        <v>16.74252972</v>
      </c>
      <c r="I55" s="135">
        <v>6.9421565599999999</v>
      </c>
      <c r="J55" s="89">
        <v>-0.58535796703964282</v>
      </c>
      <c r="K55" s="108">
        <v>-9.8003731599999995</v>
      </c>
      <c r="L55" s="110">
        <v>8.6651198335174035E-4</v>
      </c>
    </row>
    <row r="56" spans="2:12" x14ac:dyDescent="0.25">
      <c r="B56" s="64" t="s">
        <v>247</v>
      </c>
      <c r="C56" s="136">
        <v>50.699392943227792</v>
      </c>
      <c r="D56" s="136">
        <v>41.546247874700001</v>
      </c>
      <c r="E56" s="65">
        <v>-0.18053756735859361</v>
      </c>
      <c r="F56" s="136">
        <v>-9.1531450685277918</v>
      </c>
      <c r="G56" s="97">
        <v>6.2663164915962059E-4</v>
      </c>
      <c r="H56" s="136">
        <v>1.1849089232277972</v>
      </c>
      <c r="I56" s="136">
        <v>6.7017645000000003</v>
      </c>
      <c r="J56" s="65">
        <v>4.6559321721907523</v>
      </c>
      <c r="K56" s="90">
        <v>5.516855576772203</v>
      </c>
      <c r="L56" s="65">
        <v>8.3650652339239159E-4</v>
      </c>
    </row>
    <row r="57" spans="2:12" x14ac:dyDescent="0.25">
      <c r="B57" s="63" t="s">
        <v>245</v>
      </c>
      <c r="C57" s="135">
        <v>39.544675710837502</v>
      </c>
      <c r="D57" s="135">
        <v>48.821141999300004</v>
      </c>
      <c r="E57" s="89">
        <v>0.23458192845719106</v>
      </c>
      <c r="F57" s="135">
        <v>9.2764662884625011</v>
      </c>
      <c r="G57" s="164">
        <v>7.3635705484507085E-4</v>
      </c>
      <c r="H57" s="135">
        <v>4.4369961800000004</v>
      </c>
      <c r="I57" s="135">
        <v>5.97849041</v>
      </c>
      <c r="J57" s="89">
        <v>0.34741842622005592</v>
      </c>
      <c r="K57" s="108">
        <v>1.5414942299999996</v>
      </c>
      <c r="L57" s="110">
        <v>7.4622828480527088E-4</v>
      </c>
    </row>
    <row r="58" spans="2:12" x14ac:dyDescent="0.25">
      <c r="B58" s="64" t="s">
        <v>243</v>
      </c>
      <c r="C58" s="136">
        <v>580.35341902000005</v>
      </c>
      <c r="D58" s="136">
        <v>44.003372080000005</v>
      </c>
      <c r="E58" s="65">
        <v>-0.92417831852476162</v>
      </c>
      <c r="F58" s="136">
        <v>-536.35004694000008</v>
      </c>
      <c r="G58" s="97">
        <v>6.6369183802675509E-4</v>
      </c>
      <c r="H58" s="136">
        <v>27.969681189999999</v>
      </c>
      <c r="I58" s="136">
        <v>5.8952745999999996</v>
      </c>
      <c r="J58" s="65">
        <v>-0.7892262496682394</v>
      </c>
      <c r="K58" s="90">
        <v>-22.074406589999999</v>
      </c>
      <c r="L58" s="65">
        <v>7.3584138327890687E-4</v>
      </c>
    </row>
    <row r="59" spans="2:12" x14ac:dyDescent="0.25">
      <c r="B59" s="63" t="s">
        <v>236</v>
      </c>
      <c r="C59" s="135">
        <v>85.898624427755138</v>
      </c>
      <c r="D59" s="135">
        <v>59.4553067039</v>
      </c>
      <c r="E59" s="89">
        <v>-0.30784331996020775</v>
      </c>
      <c r="F59" s="135">
        <v>-26.443317723855138</v>
      </c>
      <c r="G59" s="164">
        <v>8.9674949717525915E-4</v>
      </c>
      <c r="H59" s="135">
        <v>3.9497513945947893</v>
      </c>
      <c r="I59" s="135">
        <v>2.5271670193000002</v>
      </c>
      <c r="J59" s="89">
        <v>-0.36017061155838492</v>
      </c>
      <c r="K59" s="108">
        <v>-1.4225843752947891</v>
      </c>
      <c r="L59" s="110">
        <v>3.1543807565105522E-4</v>
      </c>
    </row>
    <row r="60" spans="2:12" x14ac:dyDescent="0.25">
      <c r="B60" s="64" t="s">
        <v>248</v>
      </c>
      <c r="C60" s="136">
        <v>316.93302349494769</v>
      </c>
      <c r="D60" s="136">
        <v>389.86542244200001</v>
      </c>
      <c r="E60" s="65">
        <v>0.2301192792811475</v>
      </c>
      <c r="F60" s="136">
        <v>72.93239894705232</v>
      </c>
      <c r="G60" s="97">
        <v>5.88024250353334E-3</v>
      </c>
      <c r="H60" s="94">
        <v>0.42751687200689192</v>
      </c>
      <c r="I60" s="162">
        <v>1.1199634300000001E-2</v>
      </c>
      <c r="J60" s="65">
        <v>-0.97380305893560282</v>
      </c>
      <c r="K60" s="90">
        <v>-0.41631723770689194</v>
      </c>
      <c r="L60" s="218">
        <v>1.3979254495676746E-6</v>
      </c>
    </row>
    <row r="61" spans="2:12" x14ac:dyDescent="0.25">
      <c r="B61" s="63" t="s">
        <v>200</v>
      </c>
      <c r="C61" s="135">
        <v>900.33337905713074</v>
      </c>
      <c r="D61" s="135">
        <v>1092.2004149188001</v>
      </c>
      <c r="E61" s="89">
        <v>0.2131066561839583</v>
      </c>
      <c r="F61" s="135">
        <v>191.86703586166936</v>
      </c>
      <c r="G61" s="164">
        <v>1.6473385256774685E-2</v>
      </c>
      <c r="H61" s="158">
        <v>0</v>
      </c>
      <c r="I61" s="159">
        <v>1.0999999999999999E-2</v>
      </c>
      <c r="J61" s="89" t="e">
        <v>#DIV/0!</v>
      </c>
      <c r="K61" s="108">
        <v>1.0999999999999999E-2</v>
      </c>
      <c r="L61" s="165">
        <v>1.3730073262521097E-6</v>
      </c>
    </row>
    <row r="62" spans="2:12" x14ac:dyDescent="0.25">
      <c r="B62" s="138" t="s">
        <v>239</v>
      </c>
      <c r="C62" s="140">
        <v>292.81662105260949</v>
      </c>
      <c r="D62" s="140">
        <v>356.50871900250002</v>
      </c>
      <c r="E62" s="139">
        <v>0.21751530948254172</v>
      </c>
      <c r="F62" s="140">
        <v>63.692097949890524</v>
      </c>
      <c r="G62" s="174">
        <v>5.3771317015696568E-3</v>
      </c>
      <c r="H62" s="160">
        <v>0.13934037999999999</v>
      </c>
      <c r="I62" s="140">
        <v>0</v>
      </c>
      <c r="J62" s="139">
        <v>-1</v>
      </c>
      <c r="K62" s="216">
        <v>-0.13934037999999999</v>
      </c>
      <c r="L62" s="217">
        <v>0</v>
      </c>
    </row>
    <row r="63" spans="2:12" x14ac:dyDescent="0.25">
      <c r="B63" s="138" t="s">
        <v>249</v>
      </c>
      <c r="C63" s="140">
        <v>1826.7870891270504</v>
      </c>
      <c r="D63" s="140">
        <v>2233.2293879657</v>
      </c>
      <c r="E63" s="139">
        <v>0.22249024051996802</v>
      </c>
      <c r="F63" s="140">
        <v>406.44229883864955</v>
      </c>
      <c r="G63" s="174">
        <v>3.3683239424007354E-2</v>
      </c>
      <c r="H63" s="160">
        <v>0.21626246435586491</v>
      </c>
      <c r="I63" s="140">
        <v>0</v>
      </c>
      <c r="J63" s="139">
        <v>-1</v>
      </c>
      <c r="K63" s="216">
        <v>-0.21626246435586491</v>
      </c>
      <c r="L63" s="217">
        <v>0</v>
      </c>
    </row>
    <row r="64" spans="2:12" ht="13.5" thickBot="1" x14ac:dyDescent="0.3">
      <c r="B64" s="18" t="s">
        <v>19</v>
      </c>
      <c r="C64" s="137">
        <v>63868.823574220987</v>
      </c>
      <c r="D64" s="137">
        <v>66300.908883900003</v>
      </c>
      <c r="E64" s="91">
        <v>3.80793816697238E-2</v>
      </c>
      <c r="F64" s="137">
        <v>2432.0853096790161</v>
      </c>
      <c r="G64" s="175">
        <v>1</v>
      </c>
      <c r="H64" s="137">
        <v>7904.0565675757452</v>
      </c>
      <c r="I64" s="137">
        <v>8011.6105643999999</v>
      </c>
      <c r="J64" s="175">
        <v>1.3607442697900929E-2</v>
      </c>
      <c r="K64" s="176">
        <v>107.55399682425468</v>
      </c>
      <c r="L64" s="111">
        <v>1</v>
      </c>
    </row>
    <row r="66" spans="2:12" x14ac:dyDescent="0.25">
      <c r="B66" s="185"/>
      <c r="C66" s="185"/>
      <c r="D66" s="185"/>
      <c r="E66" s="185"/>
      <c r="F66" s="185"/>
      <c r="G66" s="185"/>
      <c r="H66" s="185"/>
      <c r="I66" s="185"/>
      <c r="J66" s="185"/>
      <c r="K66" s="185"/>
      <c r="L66" s="185"/>
    </row>
    <row r="67" spans="2:12" ht="27.75" customHeight="1" x14ac:dyDescent="0.25">
      <c r="B67" s="186" t="s">
        <v>136</v>
      </c>
      <c r="C67" s="186"/>
      <c r="D67" s="186"/>
      <c r="E67" s="186"/>
      <c r="F67" s="186"/>
      <c r="G67" s="186"/>
      <c r="H67" s="186"/>
      <c r="I67" s="186"/>
      <c r="J67" s="186"/>
      <c r="K67" s="186"/>
      <c r="L67" s="186"/>
    </row>
  </sheetData>
  <mergeCells count="7">
    <mergeCell ref="H6:L6"/>
    <mergeCell ref="B66:L66"/>
    <mergeCell ref="B67:L67"/>
    <mergeCell ref="B2:G2"/>
    <mergeCell ref="B3:G3"/>
    <mergeCell ref="C6:G6"/>
    <mergeCell ref="B6:B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theme="9" tint="-0.499984740745262"/>
  </sheetPr>
  <dimension ref="A2:L54"/>
  <sheetViews>
    <sheetView showGridLines="0" topLeftCell="A14" workbookViewId="0">
      <selection activeCell="G48" sqref="G48"/>
    </sheetView>
  </sheetViews>
  <sheetFormatPr baseColWidth="10" defaultColWidth="11.42578125" defaultRowHeight="12.75" x14ac:dyDescent="0.25"/>
  <cols>
    <col min="1" max="1" width="11.42578125" style="23"/>
    <col min="2" max="2" width="39.42578125" style="23" bestFit="1" customWidth="1"/>
    <col min="3" max="3" width="11.42578125" style="23" customWidth="1"/>
    <col min="4" max="16384" width="11.42578125" style="23"/>
  </cols>
  <sheetData>
    <row r="2" spans="1:12" x14ac:dyDescent="0.25">
      <c r="A2" s="23" t="s">
        <v>4</v>
      </c>
      <c r="B2" s="186" t="s">
        <v>126</v>
      </c>
      <c r="C2" s="186"/>
      <c r="D2" s="186"/>
      <c r="E2" s="186"/>
      <c r="F2" s="186"/>
      <c r="G2" s="186"/>
    </row>
    <row r="3" spans="1:12" x14ac:dyDescent="0.25">
      <c r="B3" s="186" t="s">
        <v>122</v>
      </c>
      <c r="C3" s="186"/>
      <c r="D3" s="186"/>
      <c r="E3" s="186"/>
      <c r="F3" s="186"/>
      <c r="G3" s="186"/>
    </row>
    <row r="6" spans="1:12" ht="12.75" customHeight="1" x14ac:dyDescent="0.25">
      <c r="B6" s="207" t="s">
        <v>21</v>
      </c>
      <c r="C6" s="204" t="s">
        <v>252</v>
      </c>
      <c r="D6" s="205"/>
      <c r="E6" s="205"/>
      <c r="F6" s="205"/>
      <c r="G6" s="206"/>
      <c r="H6" s="201" t="s">
        <v>185</v>
      </c>
      <c r="I6" s="202"/>
      <c r="J6" s="202"/>
      <c r="K6" s="202"/>
      <c r="L6" s="203"/>
    </row>
    <row r="7" spans="1:12" ht="26.25" thickBot="1" x14ac:dyDescent="0.3">
      <c r="B7" s="208"/>
      <c r="C7" s="33">
        <f>+'Cuadro 3'!C7</f>
        <v>2023</v>
      </c>
      <c r="D7" s="33">
        <f>+'Cuadro 3'!D7</f>
        <v>2024</v>
      </c>
      <c r="E7" s="34" t="s">
        <v>191</v>
      </c>
      <c r="F7" s="33" t="s">
        <v>192</v>
      </c>
      <c r="G7" s="34" t="s">
        <v>193</v>
      </c>
      <c r="H7" s="106">
        <f>+C7</f>
        <v>2023</v>
      </c>
      <c r="I7" s="106">
        <f>+D7</f>
        <v>2024</v>
      </c>
      <c r="J7" s="107" t="str">
        <f>+E7</f>
        <v>% Var.
'2024/2023</v>
      </c>
      <c r="K7" s="106" t="str">
        <f>+F7</f>
        <v>US$ Dif.
'2024/2023</v>
      </c>
      <c r="L7" s="107" t="str">
        <f>+G7</f>
        <v>% Part.
2024</v>
      </c>
    </row>
    <row r="8" spans="1:12" ht="13.5" thickTop="1" x14ac:dyDescent="0.25">
      <c r="B8" s="32" t="s">
        <v>24</v>
      </c>
      <c r="C8" s="134">
        <v>3523.5511114899996</v>
      </c>
      <c r="D8" s="134">
        <v>3587.4481536100002</v>
      </c>
      <c r="E8" s="92">
        <v>1.8134274230232617E-2</v>
      </c>
      <c r="F8" s="134">
        <v>63.897042120000606</v>
      </c>
      <c r="G8" s="71">
        <v>6.4885242058035003E-2</v>
      </c>
      <c r="H8" s="134">
        <v>489.82892456000002</v>
      </c>
      <c r="I8" s="134">
        <v>543.28154824000001</v>
      </c>
      <c r="J8" s="92">
        <v>0.10912508633093698</v>
      </c>
      <c r="K8" s="93">
        <v>53.452623679999988</v>
      </c>
      <c r="L8" s="71">
        <v>7.2862272759486729E-2</v>
      </c>
    </row>
    <row r="9" spans="1:12" x14ac:dyDescent="0.25">
      <c r="B9" s="24" t="s">
        <v>25</v>
      </c>
      <c r="C9" s="135">
        <v>2880.8319807756156</v>
      </c>
      <c r="D9" s="135">
        <v>2952.36298455</v>
      </c>
      <c r="E9" s="89">
        <v>2.4829981148406288E-2</v>
      </c>
      <c r="F9" s="135">
        <v>71.531003774384317</v>
      </c>
      <c r="G9" s="164">
        <v>5.3398621720272217E-2</v>
      </c>
      <c r="H9" s="135">
        <v>426.65067152432414</v>
      </c>
      <c r="I9" s="135">
        <v>441.28418985000002</v>
      </c>
      <c r="J9" s="141">
        <v>3.4298594382597969E-2</v>
      </c>
      <c r="K9" s="108">
        <v>14.63351832567588</v>
      </c>
      <c r="L9" s="109">
        <v>5.9182884288011807E-2</v>
      </c>
    </row>
    <row r="10" spans="1:12" x14ac:dyDescent="0.25">
      <c r="B10" s="32" t="s">
        <v>23</v>
      </c>
      <c r="C10" s="136">
        <v>3141.0045173377302</v>
      </c>
      <c r="D10" s="136">
        <v>3076.9994534100001</v>
      </c>
      <c r="E10" s="65">
        <v>-2.037725943227231E-2</v>
      </c>
      <c r="F10" s="136">
        <v>-64.005063927730134</v>
      </c>
      <c r="G10" s="97">
        <v>5.5652889128458158E-2</v>
      </c>
      <c r="H10" s="136">
        <v>425.27438454391114</v>
      </c>
      <c r="I10" s="136">
        <v>410.47461903999999</v>
      </c>
      <c r="J10" s="65">
        <v>-3.4800510074885604E-2</v>
      </c>
      <c r="K10" s="90">
        <v>-14.799765503911146</v>
      </c>
      <c r="L10" s="97">
        <v>5.5050854847230477E-2</v>
      </c>
    </row>
    <row r="11" spans="1:12" x14ac:dyDescent="0.25">
      <c r="B11" s="24" t="s">
        <v>26</v>
      </c>
      <c r="C11" s="135">
        <v>2278.3129055684758</v>
      </c>
      <c r="D11" s="135">
        <v>2230.0554092499997</v>
      </c>
      <c r="E11" s="89">
        <v>-2.1181241698859266E-2</v>
      </c>
      <c r="F11" s="135">
        <v>-48.257496318476115</v>
      </c>
      <c r="G11" s="164">
        <v>4.0334432397694513E-2</v>
      </c>
      <c r="H11" s="135">
        <v>341.5043994185778</v>
      </c>
      <c r="I11" s="135">
        <v>386.14403909999999</v>
      </c>
      <c r="J11" s="89">
        <v>0.13071468407851428</v>
      </c>
      <c r="K11" s="108">
        <v>44.639639681422182</v>
      </c>
      <c r="L11" s="109">
        <v>5.1787756076937558E-2</v>
      </c>
    </row>
    <row r="12" spans="1:12" x14ac:dyDescent="0.25">
      <c r="B12" s="32" t="s">
        <v>29</v>
      </c>
      <c r="C12" s="136">
        <v>2269.9570130676475</v>
      </c>
      <c r="D12" s="136">
        <v>2242.2874172499996</v>
      </c>
      <c r="E12" s="65">
        <v>-1.2189480090750604E-2</v>
      </c>
      <c r="F12" s="136">
        <v>-27.66959581764786</v>
      </c>
      <c r="G12" s="97">
        <v>4.0555669546205542E-2</v>
      </c>
      <c r="H12" s="136">
        <v>352.92676858338979</v>
      </c>
      <c r="I12" s="136">
        <v>359.79286870999999</v>
      </c>
      <c r="J12" s="97">
        <v>1.9454744547062752E-2</v>
      </c>
      <c r="K12" s="90">
        <v>6.8661001266102062</v>
      </c>
      <c r="L12" s="97">
        <v>4.8253665565842735E-2</v>
      </c>
    </row>
    <row r="13" spans="1:12" x14ac:dyDescent="0.25">
      <c r="B13" s="24" t="s">
        <v>22</v>
      </c>
      <c r="C13" s="135">
        <v>3217.9382721901075</v>
      </c>
      <c r="D13" s="135">
        <v>3179.9463352099997</v>
      </c>
      <c r="E13" s="89">
        <v>-1.1806297624923245E-2</v>
      </c>
      <c r="F13" s="135">
        <v>-37.991936980107766</v>
      </c>
      <c r="G13" s="164">
        <v>5.7514862614539392E-2</v>
      </c>
      <c r="H13" s="135">
        <v>400.05535079107631</v>
      </c>
      <c r="I13" s="135">
        <v>344.27952176999997</v>
      </c>
      <c r="J13" s="141">
        <v>-0.13942027999571627</v>
      </c>
      <c r="K13" s="108">
        <v>-55.775829021076333</v>
      </c>
      <c r="L13" s="109">
        <v>4.6173091101613939E-2</v>
      </c>
    </row>
    <row r="14" spans="1:12" x14ac:dyDescent="0.25">
      <c r="B14" s="32" t="s">
        <v>28</v>
      </c>
      <c r="C14" s="136">
        <v>1928.5351133642098</v>
      </c>
      <c r="D14" s="136">
        <v>1889.2770172599999</v>
      </c>
      <c r="E14" s="65">
        <v>-2.0356433145635955E-2</v>
      </c>
      <c r="F14" s="136">
        <v>-39.258096104209926</v>
      </c>
      <c r="G14" s="97">
        <v>3.4170862220333595E-2</v>
      </c>
      <c r="H14" s="136">
        <v>272.96295613273804</v>
      </c>
      <c r="I14" s="136">
        <v>268.24725462999999</v>
      </c>
      <c r="J14" s="65">
        <v>-1.7275976086824296E-2</v>
      </c>
      <c r="K14" s="90">
        <v>-4.7157015027380567</v>
      </c>
      <c r="L14" s="97">
        <v>3.5976014089107819E-2</v>
      </c>
    </row>
    <row r="15" spans="1:12" x14ac:dyDescent="0.25">
      <c r="B15" s="24" t="s">
        <v>27</v>
      </c>
      <c r="C15" s="135">
        <v>1676.2791069684761</v>
      </c>
      <c r="D15" s="135">
        <v>1536.8916625700003</v>
      </c>
      <c r="E15" s="89">
        <v>-8.315288535126808E-2</v>
      </c>
      <c r="F15" s="135">
        <v>-139.38744439847574</v>
      </c>
      <c r="G15" s="164">
        <v>2.779735992629799E-2</v>
      </c>
      <c r="H15" s="135">
        <v>233.92252746882909</v>
      </c>
      <c r="I15" s="135">
        <v>193.61799748999999</v>
      </c>
      <c r="J15" s="141">
        <v>-0.17229862559603115</v>
      </c>
      <c r="K15" s="108">
        <v>-40.304529978829095</v>
      </c>
      <c r="L15" s="109">
        <v>2.5967101938146244E-2</v>
      </c>
    </row>
    <row r="16" spans="1:12" x14ac:dyDescent="0.25">
      <c r="B16" s="32" t="s">
        <v>30</v>
      </c>
      <c r="C16" s="136">
        <v>1548.1747634885355</v>
      </c>
      <c r="D16" s="136">
        <v>1413.8026315900001</v>
      </c>
      <c r="E16" s="65">
        <v>-8.6793904065295413E-2</v>
      </c>
      <c r="F16" s="136">
        <v>-134.37213189853537</v>
      </c>
      <c r="G16" s="97">
        <v>2.5571080624731107E-2</v>
      </c>
      <c r="H16" s="136">
        <v>198.74403322380357</v>
      </c>
      <c r="I16" s="136">
        <v>163.67763321999999</v>
      </c>
      <c r="J16" s="97">
        <v>-0.17644001399687648</v>
      </c>
      <c r="K16" s="90">
        <v>-35.066400003803579</v>
      </c>
      <c r="L16" s="97">
        <v>2.1951646241139169E-2</v>
      </c>
    </row>
    <row r="17" spans="2:12" x14ac:dyDescent="0.25">
      <c r="B17" s="24" t="s">
        <v>35</v>
      </c>
      <c r="C17" s="135">
        <v>1080.8580472160093</v>
      </c>
      <c r="D17" s="135">
        <v>1079.91749609</v>
      </c>
      <c r="E17" s="89">
        <v>-8.7018931711879688E-4</v>
      </c>
      <c r="F17" s="135">
        <v>-0.94055112600926805</v>
      </c>
      <c r="G17" s="164">
        <v>1.953218698533539E-2</v>
      </c>
      <c r="H17" s="135">
        <v>174.5560523280854</v>
      </c>
      <c r="I17" s="135">
        <v>157.89684591</v>
      </c>
      <c r="J17" s="89">
        <v>-9.5437575471595371E-2</v>
      </c>
      <c r="K17" s="108">
        <v>-16.659206418085404</v>
      </c>
      <c r="L17" s="109">
        <v>2.1176355228384715E-2</v>
      </c>
    </row>
    <row r="18" spans="2:12" x14ac:dyDescent="0.25">
      <c r="B18" s="32" t="s">
        <v>36</v>
      </c>
      <c r="C18" s="136">
        <v>938.43709076684672</v>
      </c>
      <c r="D18" s="136">
        <v>987.77965173999996</v>
      </c>
      <c r="E18" s="65">
        <v>5.2579508481312098E-2</v>
      </c>
      <c r="F18" s="136">
        <v>49.34256097315324</v>
      </c>
      <c r="G18" s="97">
        <v>1.786571374938372E-2</v>
      </c>
      <c r="H18" s="136">
        <v>141.58298685835837</v>
      </c>
      <c r="I18" s="136">
        <v>137.10210366000001</v>
      </c>
      <c r="J18" s="97">
        <v>-3.1648457895870563E-2</v>
      </c>
      <c r="K18" s="90">
        <v>-4.4808831983583559</v>
      </c>
      <c r="L18" s="97">
        <v>1.8387465771911974E-2</v>
      </c>
    </row>
    <row r="19" spans="2:12" x14ac:dyDescent="0.25">
      <c r="B19" s="24" t="s">
        <v>43</v>
      </c>
      <c r="C19" s="135">
        <v>950.91632810960016</v>
      </c>
      <c r="D19" s="135">
        <v>663.56551009300006</v>
      </c>
      <c r="E19" s="89">
        <v>-0.30218307281340617</v>
      </c>
      <c r="F19" s="135">
        <v>-287.3508180166001</v>
      </c>
      <c r="G19" s="164">
        <v>1.200173686145722E-2</v>
      </c>
      <c r="H19" s="135">
        <v>135.65378661832793</v>
      </c>
      <c r="I19" s="135">
        <v>135.48783796000001</v>
      </c>
      <c r="J19" s="141">
        <v>-1.223324924904845E-3</v>
      </c>
      <c r="K19" s="108">
        <v>-0.16594865832792038</v>
      </c>
      <c r="L19" s="109">
        <v>1.8170968325752209E-2</v>
      </c>
    </row>
    <row r="20" spans="2:12" x14ac:dyDescent="0.25">
      <c r="B20" s="32" t="s">
        <v>40</v>
      </c>
      <c r="C20" s="136">
        <v>965.77697455859038</v>
      </c>
      <c r="D20" s="136">
        <v>969.41779391499995</v>
      </c>
      <c r="E20" s="65">
        <v>3.7698344983567722E-3</v>
      </c>
      <c r="F20" s="136">
        <v>3.6408193564095654</v>
      </c>
      <c r="G20" s="97">
        <v>1.7533607600780165E-2</v>
      </c>
      <c r="H20" s="136">
        <v>123.77806900242405</v>
      </c>
      <c r="I20" s="136">
        <v>126.21693884</v>
      </c>
      <c r="J20" s="65">
        <v>1.9703569923426256E-2</v>
      </c>
      <c r="K20" s="90">
        <v>2.4388698375759503</v>
      </c>
      <c r="L20" s="97">
        <v>1.6927600531290103E-2</v>
      </c>
    </row>
    <row r="21" spans="2:12" x14ac:dyDescent="0.25">
      <c r="B21" s="24" t="s">
        <v>39</v>
      </c>
      <c r="C21" s="135">
        <v>645.61676559379453</v>
      </c>
      <c r="D21" s="135">
        <v>681.92099977700002</v>
      </c>
      <c r="E21" s="89">
        <v>5.623186403750724E-2</v>
      </c>
      <c r="F21" s="135">
        <v>36.304234183205494</v>
      </c>
      <c r="G21" s="164">
        <v>1.2333727831150151E-2</v>
      </c>
      <c r="H21" s="135">
        <v>104.73710453459634</v>
      </c>
      <c r="I21" s="135">
        <v>114.05614045</v>
      </c>
      <c r="J21" s="89">
        <v>8.8975496857710334E-2</v>
      </c>
      <c r="K21" s="108">
        <v>9.3190359154036599</v>
      </c>
      <c r="L21" s="109">
        <v>1.5296653534956852E-2</v>
      </c>
    </row>
    <row r="22" spans="2:12" x14ac:dyDescent="0.25">
      <c r="B22" s="32" t="s">
        <v>32</v>
      </c>
      <c r="C22" s="136">
        <v>1081.2980369909112</v>
      </c>
      <c r="D22" s="136">
        <v>1140.723902683</v>
      </c>
      <c r="E22" s="65">
        <v>5.4957896582760846E-2</v>
      </c>
      <c r="F22" s="136">
        <v>59.425865692088792</v>
      </c>
      <c r="G22" s="97">
        <v>2.0631976652398833E-2</v>
      </c>
      <c r="H22" s="136">
        <v>151.13493605439817</v>
      </c>
      <c r="I22" s="136">
        <v>111.94646279</v>
      </c>
      <c r="J22" s="65">
        <v>-0.25929460313724562</v>
      </c>
      <c r="K22" s="90">
        <v>-39.188473264398169</v>
      </c>
      <c r="L22" s="97">
        <v>1.5013713851848728E-2</v>
      </c>
    </row>
    <row r="23" spans="2:12" x14ac:dyDescent="0.25">
      <c r="B23" s="24" t="s">
        <v>44</v>
      </c>
      <c r="C23" s="135">
        <v>721.0420441472163</v>
      </c>
      <c r="D23" s="135">
        <v>731.51208713100004</v>
      </c>
      <c r="E23" s="89">
        <v>1.4520710780696167E-2</v>
      </c>
      <c r="F23" s="135">
        <v>10.470042983783742</v>
      </c>
      <c r="G23" s="164">
        <v>1.3230668934995093E-2</v>
      </c>
      <c r="H23" s="135">
        <v>117.77778067055108</v>
      </c>
      <c r="I23" s="135">
        <v>103.49824156</v>
      </c>
      <c r="J23" s="89">
        <v>-0.12124136682872233</v>
      </c>
      <c r="K23" s="108">
        <v>-14.279539110551084</v>
      </c>
      <c r="L23" s="109">
        <v>1.3880679605449441E-2</v>
      </c>
    </row>
    <row r="24" spans="2:12" x14ac:dyDescent="0.25">
      <c r="B24" s="32" t="s">
        <v>34</v>
      </c>
      <c r="C24" s="136">
        <v>717.25906625623008</v>
      </c>
      <c r="D24" s="136">
        <v>732.15135436299988</v>
      </c>
      <c r="E24" s="65">
        <v>2.076277429925133E-2</v>
      </c>
      <c r="F24" s="136">
        <v>14.892288106769797</v>
      </c>
      <c r="G24" s="97">
        <v>1.324223119521796E-2</v>
      </c>
      <c r="H24" s="136">
        <v>118.12270655881744</v>
      </c>
      <c r="I24" s="136">
        <v>102.61965997999999</v>
      </c>
      <c r="J24" s="97">
        <v>-0.13124527053651569</v>
      </c>
      <c r="K24" s="90">
        <v>-15.503046578817447</v>
      </c>
      <c r="L24" s="97">
        <v>1.3762848527013585E-2</v>
      </c>
    </row>
    <row r="25" spans="2:12" x14ac:dyDescent="0.25">
      <c r="B25" s="24" t="s">
        <v>46</v>
      </c>
      <c r="C25" s="135">
        <v>743.18225942926313</v>
      </c>
      <c r="D25" s="135">
        <v>714.84489465199988</v>
      </c>
      <c r="E25" s="89">
        <v>-3.8129764829189172E-2</v>
      </c>
      <c r="F25" s="135">
        <v>-28.337364777263247</v>
      </c>
      <c r="G25" s="164">
        <v>1.2929213757910642E-2</v>
      </c>
      <c r="H25" s="135">
        <v>108.74398217870065</v>
      </c>
      <c r="I25" s="135">
        <v>93.259731884999994</v>
      </c>
      <c r="J25" s="141">
        <v>-0.14239179017975589</v>
      </c>
      <c r="K25" s="108">
        <v>-15.484250293700654</v>
      </c>
      <c r="L25" s="109">
        <v>1.2507540600439574E-2</v>
      </c>
    </row>
    <row r="26" spans="2:12" x14ac:dyDescent="0.25">
      <c r="B26" s="32" t="s">
        <v>33</v>
      </c>
      <c r="C26" s="136">
        <v>1367.9279596898673</v>
      </c>
      <c r="D26" s="136">
        <v>917.266230167</v>
      </c>
      <c r="E26" s="65">
        <v>-0.32944843793165834</v>
      </c>
      <c r="F26" s="136">
        <v>-450.66172952286729</v>
      </c>
      <c r="G26" s="97">
        <v>1.6590355826092109E-2</v>
      </c>
      <c r="H26" s="136">
        <v>164.84437474217467</v>
      </c>
      <c r="I26" s="136">
        <v>86.323426463000004</v>
      </c>
      <c r="J26" s="65">
        <v>-0.47633380515401624</v>
      </c>
      <c r="K26" s="90">
        <v>-78.520948279174661</v>
      </c>
      <c r="L26" s="97">
        <v>1.1577277131639403E-2</v>
      </c>
    </row>
    <row r="27" spans="2:12" x14ac:dyDescent="0.25">
      <c r="B27" s="24" t="s">
        <v>45</v>
      </c>
      <c r="C27" s="135">
        <v>557.37768075130862</v>
      </c>
      <c r="D27" s="135">
        <v>522.81986021299997</v>
      </c>
      <c r="E27" s="89">
        <v>-6.200072541786561E-2</v>
      </c>
      <c r="F27" s="135">
        <v>-34.557820538308647</v>
      </c>
      <c r="G27" s="164">
        <v>9.4561068843690421E-3</v>
      </c>
      <c r="H27" s="135">
        <v>80.154687389571706</v>
      </c>
      <c r="I27" s="135">
        <v>80.396315071999993</v>
      </c>
      <c r="J27" s="89">
        <v>3.0145171829305539E-3</v>
      </c>
      <c r="K27" s="108">
        <v>0.24162768242828747</v>
      </c>
      <c r="L27" s="109">
        <v>1.078236184646921E-2</v>
      </c>
    </row>
    <row r="28" spans="2:12" x14ac:dyDescent="0.25">
      <c r="B28" s="32" t="s">
        <v>47</v>
      </c>
      <c r="C28" s="136">
        <v>619.94816367244516</v>
      </c>
      <c r="D28" s="136">
        <v>573.06689191500004</v>
      </c>
      <c r="E28" s="65">
        <v>-7.5621276914073166E-2</v>
      </c>
      <c r="F28" s="136">
        <v>-46.88127175744512</v>
      </c>
      <c r="G28" s="97">
        <v>1.0364911883098082E-2</v>
      </c>
      <c r="H28" s="136">
        <v>80.13687446775063</v>
      </c>
      <c r="I28" s="136">
        <v>79.482380610000007</v>
      </c>
      <c r="J28" s="97">
        <v>-8.1671997079697523E-3</v>
      </c>
      <c r="K28" s="90">
        <v>-0.65449385775062296</v>
      </c>
      <c r="L28" s="97">
        <v>1.0659789411844353E-2</v>
      </c>
    </row>
    <row r="29" spans="2:12" x14ac:dyDescent="0.25">
      <c r="B29" s="51" t="s">
        <v>51</v>
      </c>
      <c r="C29" s="135">
        <v>496.40853940047094</v>
      </c>
      <c r="D29" s="135">
        <v>604.04087617100004</v>
      </c>
      <c r="E29" s="89">
        <v>0.21682208952432647</v>
      </c>
      <c r="F29" s="135">
        <v>107.63233677052909</v>
      </c>
      <c r="G29" s="164">
        <v>1.0925130283447628E-2</v>
      </c>
      <c r="H29" s="135">
        <v>54.817372192006765</v>
      </c>
      <c r="I29" s="135">
        <v>75.014345164000005</v>
      </c>
      <c r="J29" s="141">
        <v>0.36844110113943551</v>
      </c>
      <c r="K29" s="108">
        <v>20.19697297199324</v>
      </c>
      <c r="L29" s="109">
        <v>1.006055827944136E-2</v>
      </c>
    </row>
    <row r="30" spans="2:12" x14ac:dyDescent="0.25">
      <c r="B30" s="32" t="s">
        <v>41</v>
      </c>
      <c r="C30" s="136">
        <v>712.22151114738483</v>
      </c>
      <c r="D30" s="136">
        <v>565.47738495500005</v>
      </c>
      <c r="E30" s="65">
        <v>-0.20603720035917028</v>
      </c>
      <c r="F30" s="136">
        <v>-146.74412619238478</v>
      </c>
      <c r="G30" s="97">
        <v>1.0227642443899303E-2</v>
      </c>
      <c r="H30" s="136">
        <v>92.7071612601369</v>
      </c>
      <c r="I30" s="136">
        <v>73.718193620999998</v>
      </c>
      <c r="J30" s="97">
        <v>-0.20482740902672814</v>
      </c>
      <c r="K30" s="90">
        <v>-18.988967639136902</v>
      </c>
      <c r="L30" s="97">
        <v>9.8867247532160654E-3</v>
      </c>
    </row>
    <row r="31" spans="2:12" x14ac:dyDescent="0.25">
      <c r="B31" s="24" t="s">
        <v>50</v>
      </c>
      <c r="C31" s="135">
        <v>634.3554603807753</v>
      </c>
      <c r="D31" s="135">
        <v>537.76702609400013</v>
      </c>
      <c r="E31" s="89">
        <v>-0.15226232029089404</v>
      </c>
      <c r="F31" s="135">
        <v>-96.588434286775168</v>
      </c>
      <c r="G31" s="164">
        <v>9.7264523875631014E-3</v>
      </c>
      <c r="H31" s="135">
        <v>80.624558970764241</v>
      </c>
      <c r="I31" s="135">
        <v>67.555994747</v>
      </c>
      <c r="J31" s="141">
        <v>-0.16209160571660441</v>
      </c>
      <c r="K31" s="108">
        <v>-13.068564223764241</v>
      </c>
      <c r="L31" s="109">
        <v>9.0602806808743278E-3</v>
      </c>
    </row>
    <row r="32" spans="2:12" x14ac:dyDescent="0.25">
      <c r="B32" s="32" t="s">
        <v>20</v>
      </c>
      <c r="C32" s="136">
        <v>447.39209120999999</v>
      </c>
      <c r="D32" s="136">
        <v>492.83357353000002</v>
      </c>
      <c r="E32" s="65">
        <v>0.10156970409803323</v>
      </c>
      <c r="F32" s="136">
        <v>45.441482320000034</v>
      </c>
      <c r="G32" s="97">
        <v>8.9137527132320503E-3</v>
      </c>
      <c r="H32" s="136">
        <v>67.662806989999993</v>
      </c>
      <c r="I32" s="136">
        <v>66.824315260000006</v>
      </c>
      <c r="J32" s="97">
        <v>-1.2392210245192881E-2</v>
      </c>
      <c r="K32" s="90">
        <v>-0.838491729999987</v>
      </c>
      <c r="L32" s="97">
        <v>8.9621513950058455E-3</v>
      </c>
    </row>
    <row r="33" spans="2:12" x14ac:dyDescent="0.25">
      <c r="B33" s="24" t="s">
        <v>48</v>
      </c>
      <c r="C33" s="135">
        <v>395.72521312597974</v>
      </c>
      <c r="D33" s="135">
        <v>458.29302697500003</v>
      </c>
      <c r="E33" s="89">
        <v>0.1581092429132176</v>
      </c>
      <c r="F33" s="135">
        <v>62.567813849020297</v>
      </c>
      <c r="G33" s="164">
        <v>8.2890268278467127E-3</v>
      </c>
      <c r="H33" s="135">
        <v>58.297700760524293</v>
      </c>
      <c r="I33" s="135">
        <v>62.846380977999999</v>
      </c>
      <c r="J33" s="141">
        <v>7.8025036290209959E-2</v>
      </c>
      <c r="K33" s="108">
        <v>4.5486802174757059</v>
      </c>
      <c r="L33" s="109">
        <v>8.4286502414817489E-3</v>
      </c>
    </row>
    <row r="34" spans="2:12" x14ac:dyDescent="0.25">
      <c r="B34" s="32" t="s">
        <v>42</v>
      </c>
      <c r="C34" s="136">
        <v>436.61582366534645</v>
      </c>
      <c r="D34" s="136">
        <v>420.062131325</v>
      </c>
      <c r="E34" s="65">
        <v>-3.791363354946653E-2</v>
      </c>
      <c r="F34" s="136">
        <v>-16.553692340346458</v>
      </c>
      <c r="G34" s="97">
        <v>7.5975545578295094E-3</v>
      </c>
      <c r="H34" s="136">
        <v>56.470310352581848</v>
      </c>
      <c r="I34" s="136">
        <v>62.537763730999998</v>
      </c>
      <c r="J34" s="65">
        <v>0.10744501562918618</v>
      </c>
      <c r="K34" s="90">
        <v>6.0674533784181506</v>
      </c>
      <c r="L34" s="97">
        <v>8.387260000819163E-3</v>
      </c>
    </row>
    <row r="35" spans="2:12" x14ac:dyDescent="0.25">
      <c r="B35" s="24" t="s">
        <v>54</v>
      </c>
      <c r="C35" s="135">
        <v>423.02310353520573</v>
      </c>
      <c r="D35" s="135">
        <v>420.33749126800001</v>
      </c>
      <c r="E35" s="89">
        <v>-6.3486184200390872E-3</v>
      </c>
      <c r="F35" s="135">
        <v>-2.6856122672057268</v>
      </c>
      <c r="G35" s="164">
        <v>7.602534921528052E-3</v>
      </c>
      <c r="H35" s="135">
        <v>61.07780912428894</v>
      </c>
      <c r="I35" s="135">
        <v>56.945372468999999</v>
      </c>
      <c r="J35" s="141">
        <v>-6.765856068739684E-2</v>
      </c>
      <c r="K35" s="108">
        <v>-4.1324366552889416</v>
      </c>
      <c r="L35" s="109">
        <v>7.6372357475941871E-3</v>
      </c>
    </row>
    <row r="36" spans="2:12" x14ac:dyDescent="0.25">
      <c r="B36" s="32" t="s">
        <v>52</v>
      </c>
      <c r="C36" s="136">
        <v>624.44266863000007</v>
      </c>
      <c r="D36" s="136">
        <v>560.82574738000005</v>
      </c>
      <c r="E36" s="65">
        <v>-0.10187792161860554</v>
      </c>
      <c r="F36" s="136">
        <v>-63.616921250000019</v>
      </c>
      <c r="G36" s="97">
        <v>1.0143509484453908E-2</v>
      </c>
      <c r="H36" s="136">
        <v>50.128068020000001</v>
      </c>
      <c r="I36" s="136">
        <v>54.758139460000002</v>
      </c>
      <c r="J36" s="65">
        <v>9.236484913307863E-2</v>
      </c>
      <c r="K36" s="90">
        <v>4.6300714400000018</v>
      </c>
      <c r="L36" s="97">
        <v>7.3438947191595003E-3</v>
      </c>
    </row>
    <row r="37" spans="2:12" x14ac:dyDescent="0.25">
      <c r="B37" s="24" t="s">
        <v>49</v>
      </c>
      <c r="C37" s="135">
        <v>438.68329117073148</v>
      </c>
      <c r="D37" s="135">
        <v>456.38288779500004</v>
      </c>
      <c r="E37" s="89">
        <v>4.0347095457027748E-2</v>
      </c>
      <c r="F37" s="135">
        <v>17.699596624268565</v>
      </c>
      <c r="G37" s="164">
        <v>8.2544786371128286E-3</v>
      </c>
      <c r="H37" s="135">
        <v>63.861127602352404</v>
      </c>
      <c r="I37" s="135">
        <v>49.485016496999997</v>
      </c>
      <c r="J37" s="141">
        <v>-0.2251152092845734</v>
      </c>
      <c r="K37" s="108">
        <v>-14.376111105352408</v>
      </c>
      <c r="L37" s="109">
        <v>6.6366891737676108E-3</v>
      </c>
    </row>
    <row r="38" spans="2:12" x14ac:dyDescent="0.25">
      <c r="B38" s="32" t="s">
        <v>37</v>
      </c>
      <c r="C38" s="136">
        <v>842.05181231999995</v>
      </c>
      <c r="D38" s="136">
        <v>569.74835261999999</v>
      </c>
      <c r="E38" s="65">
        <v>-0.32338088430658007</v>
      </c>
      <c r="F38" s="136">
        <v>-272.30345969999996</v>
      </c>
      <c r="G38" s="97">
        <v>1.0304890325652436E-2</v>
      </c>
      <c r="H38" s="136">
        <v>86.869211640000003</v>
      </c>
      <c r="I38" s="136">
        <v>47.411082559999997</v>
      </c>
      <c r="J38" s="65">
        <v>-0.45422455591655242</v>
      </c>
      <c r="K38" s="90">
        <v>-39.458129080000006</v>
      </c>
      <c r="L38" s="97">
        <v>6.3585432645380654E-3</v>
      </c>
    </row>
    <row r="39" spans="2:12" x14ac:dyDescent="0.25">
      <c r="B39" s="24" t="s">
        <v>38</v>
      </c>
      <c r="C39" s="135">
        <v>489.02820161783916</v>
      </c>
      <c r="D39" s="135">
        <v>373.6490869337</v>
      </c>
      <c r="E39" s="89">
        <v>-0.23593550290644483</v>
      </c>
      <c r="F39" s="135">
        <v>-115.37911468413915</v>
      </c>
      <c r="G39" s="164">
        <v>6.7580938907953756E-3</v>
      </c>
      <c r="H39" s="135">
        <v>73.8002497047692</v>
      </c>
      <c r="I39" s="135">
        <v>45.056637627999997</v>
      </c>
      <c r="J39" s="89">
        <v>-0.38947852062500143</v>
      </c>
      <c r="K39" s="108">
        <v>-28.743612076769203</v>
      </c>
      <c r="L39" s="109">
        <v>6.0427765881465615E-3</v>
      </c>
    </row>
    <row r="40" spans="2:12" x14ac:dyDescent="0.25">
      <c r="B40" s="32" t="s">
        <v>58</v>
      </c>
      <c r="C40" s="136">
        <v>382.50094373642997</v>
      </c>
      <c r="D40" s="136">
        <v>325.69544468899994</v>
      </c>
      <c r="E40" s="65">
        <v>-0.14851074220243754</v>
      </c>
      <c r="F40" s="136">
        <v>-56.805499047430033</v>
      </c>
      <c r="G40" s="97">
        <v>5.8907688309249679E-3</v>
      </c>
      <c r="H40" s="136">
        <v>50.484697117710475</v>
      </c>
      <c r="I40" s="136">
        <v>44.489797502999998</v>
      </c>
      <c r="J40" s="65">
        <v>-0.11874686701066517</v>
      </c>
      <c r="K40" s="90">
        <v>-5.9948996147104765</v>
      </c>
      <c r="L40" s="97">
        <v>5.9667547539197785E-3</v>
      </c>
    </row>
    <row r="41" spans="2:12" x14ac:dyDescent="0.25">
      <c r="B41" s="24" t="s">
        <v>60</v>
      </c>
      <c r="C41" s="135">
        <v>221.94654355104646</v>
      </c>
      <c r="D41" s="135">
        <v>225.45729857630002</v>
      </c>
      <c r="E41" s="89">
        <v>1.5818020722841775E-2</v>
      </c>
      <c r="F41" s="135">
        <v>3.5107550252535589</v>
      </c>
      <c r="G41" s="164">
        <v>4.0777875429790075E-3</v>
      </c>
      <c r="H41" s="135">
        <v>39.160819329004646</v>
      </c>
      <c r="I41" s="135">
        <v>43.464505182000003</v>
      </c>
      <c r="J41" s="141">
        <v>0.10989774797198404</v>
      </c>
      <c r="K41" s="108">
        <v>4.3036858529953577</v>
      </c>
      <c r="L41" s="109">
        <v>5.8292475461139519E-3</v>
      </c>
    </row>
    <row r="42" spans="2:12" x14ac:dyDescent="0.25">
      <c r="B42" s="32" t="s">
        <v>53</v>
      </c>
      <c r="C42" s="136">
        <v>460.33429516438764</v>
      </c>
      <c r="D42" s="136">
        <v>483.81516638499994</v>
      </c>
      <c r="E42" s="65">
        <v>5.1008303025146473E-2</v>
      </c>
      <c r="F42" s="136">
        <v>23.4808712206123</v>
      </c>
      <c r="G42" s="97">
        <v>8.7506391278852052E-3</v>
      </c>
      <c r="H42" s="136">
        <v>54.020775455446277</v>
      </c>
      <c r="I42" s="136">
        <v>41.834564491000002</v>
      </c>
      <c r="J42" s="65">
        <v>-0.22558378441821647</v>
      </c>
      <c r="K42" s="90">
        <v>-12.186210964446275</v>
      </c>
      <c r="L42" s="97">
        <v>5.610647846576642E-3</v>
      </c>
    </row>
    <row r="43" spans="2:12" x14ac:dyDescent="0.25">
      <c r="B43" s="24" t="s">
        <v>31</v>
      </c>
      <c r="C43" s="135">
        <v>957.76822372622269</v>
      </c>
      <c r="D43" s="135">
        <v>584.26910172800001</v>
      </c>
      <c r="E43" s="89">
        <v>-0.38996817052993726</v>
      </c>
      <c r="F43" s="135">
        <v>-373.49912199822268</v>
      </c>
      <c r="G43" s="164">
        <v>1.0567523339536825E-2</v>
      </c>
      <c r="H43" s="135">
        <v>103.11470755343326</v>
      </c>
      <c r="I43" s="135">
        <v>37.770611952000003</v>
      </c>
      <c r="J43" s="89">
        <v>-0.6337029619908725</v>
      </c>
      <c r="K43" s="108">
        <v>-65.344095601433253</v>
      </c>
      <c r="L43" s="109">
        <v>5.0656103437615868E-3</v>
      </c>
    </row>
    <row r="44" spans="2:12" x14ac:dyDescent="0.25">
      <c r="B44" s="32" t="s">
        <v>59</v>
      </c>
      <c r="C44" s="136">
        <v>288.37197739694199</v>
      </c>
      <c r="D44" s="136">
        <v>269.13949006900003</v>
      </c>
      <c r="E44" s="65">
        <v>-6.6693329572271809E-2</v>
      </c>
      <c r="F44" s="136">
        <v>-19.232487327941953</v>
      </c>
      <c r="G44" s="97">
        <v>4.867855983627308E-3</v>
      </c>
      <c r="H44" s="136">
        <v>42.842933655980026</v>
      </c>
      <c r="I44" s="136">
        <v>35.686544003999998</v>
      </c>
      <c r="J44" s="65">
        <v>-0.16703780626799203</v>
      </c>
      <c r="K44" s="90">
        <v>-7.1563896519800281</v>
      </c>
      <c r="L44" s="97">
        <v>4.7861053103798916E-3</v>
      </c>
    </row>
    <row r="45" spans="2:12" x14ac:dyDescent="0.25">
      <c r="B45" s="24" t="s">
        <v>55</v>
      </c>
      <c r="C45" s="135">
        <v>404.53696657137914</v>
      </c>
      <c r="D45" s="135">
        <v>239.85229163600002</v>
      </c>
      <c r="E45" s="89">
        <v>-0.40709425477515926</v>
      </c>
      <c r="F45" s="135">
        <v>-164.68467493537912</v>
      </c>
      <c r="G45" s="164">
        <v>4.3381460399129559E-3</v>
      </c>
      <c r="H45" s="135">
        <v>91.332092066804876</v>
      </c>
      <c r="I45" s="135">
        <v>34.44201932</v>
      </c>
      <c r="J45" s="141">
        <v>-0.6228924736027357</v>
      </c>
      <c r="K45" s="108">
        <v>-56.890072746804876</v>
      </c>
      <c r="L45" s="109">
        <v>4.6191957268034156E-3</v>
      </c>
    </row>
    <row r="46" spans="2:12" x14ac:dyDescent="0.25">
      <c r="B46" s="32" t="s">
        <v>57</v>
      </c>
      <c r="C46" s="136">
        <v>206.12386823349382</v>
      </c>
      <c r="D46" s="136">
        <v>248.87333805900002</v>
      </c>
      <c r="E46" s="65">
        <v>0.20739698993558697</v>
      </c>
      <c r="F46" s="136">
        <v>42.749469825506196</v>
      </c>
      <c r="G46" s="97">
        <v>4.5013073611948019E-3</v>
      </c>
      <c r="H46" s="136">
        <v>27.620450747444945</v>
      </c>
      <c r="I46" s="136">
        <v>27.819862734000001</v>
      </c>
      <c r="J46" s="97">
        <v>7.2197223853598391E-3</v>
      </c>
      <c r="K46" s="90">
        <v>0.19941198655505588</v>
      </c>
      <c r="L46" s="97">
        <v>3.7310643684160846E-3</v>
      </c>
    </row>
    <row r="47" spans="2:12" x14ac:dyDescent="0.25">
      <c r="B47" s="24" t="s">
        <v>56</v>
      </c>
      <c r="C47" s="135">
        <v>179.20754885727584</v>
      </c>
      <c r="D47" s="135">
        <v>174.26589217300003</v>
      </c>
      <c r="E47" s="89">
        <v>-2.7575047567953925E-2</v>
      </c>
      <c r="F47" s="135">
        <v>-4.9416566842758129</v>
      </c>
      <c r="G47" s="164">
        <v>3.1519018845543923E-3</v>
      </c>
      <c r="H47" s="135">
        <v>28.177741058475569</v>
      </c>
      <c r="I47" s="135">
        <v>26.499547642</v>
      </c>
      <c r="J47" s="141">
        <v>-5.9557414946532328E-2</v>
      </c>
      <c r="K47" s="108">
        <v>-1.678193416475569</v>
      </c>
      <c r="L47" s="109">
        <v>3.5539901447958979E-3</v>
      </c>
    </row>
    <row r="48" spans="2:12" x14ac:dyDescent="0.25">
      <c r="B48" s="32" t="s">
        <v>61</v>
      </c>
      <c r="C48" s="136">
        <v>155.78055649019961</v>
      </c>
      <c r="D48" s="136">
        <v>128.74622075799999</v>
      </c>
      <c r="E48" s="65">
        <v>-0.17354114236907603</v>
      </c>
      <c r="F48" s="136">
        <v>-27.034335732199622</v>
      </c>
      <c r="G48" s="97">
        <v>2.3285994222756352E-3</v>
      </c>
      <c r="H48" s="136">
        <v>20.188316421267089</v>
      </c>
      <c r="I48" s="136">
        <v>16.832145966999999</v>
      </c>
      <c r="J48" s="65">
        <v>-0.16624320642862433</v>
      </c>
      <c r="K48" s="90">
        <v>-3.3561704542670903</v>
      </c>
      <c r="L48" s="97">
        <v>2.2574453606019791E-3</v>
      </c>
    </row>
    <row r="49" spans="2:12" x14ac:dyDescent="0.25">
      <c r="B49" s="24" t="s">
        <v>62</v>
      </c>
      <c r="C49" s="135">
        <v>260.6619003239735</v>
      </c>
      <c r="D49" s="135">
        <v>133.9014816888</v>
      </c>
      <c r="E49" s="89">
        <v>-0.48630205825103134</v>
      </c>
      <c r="F49" s="135">
        <v>-126.76041863517349</v>
      </c>
      <c r="G49" s="164">
        <v>2.4218412864209574E-3</v>
      </c>
      <c r="H49" s="135">
        <v>13.512912857037634</v>
      </c>
      <c r="I49" s="135">
        <v>9.0601920382000003</v>
      </c>
      <c r="J49" s="89">
        <v>-0.32951598711144059</v>
      </c>
      <c r="K49" s="108">
        <v>-4.4527208188376335</v>
      </c>
      <c r="L49" s="109">
        <v>1.2151087878453629E-3</v>
      </c>
    </row>
    <row r="50" spans="2:12" x14ac:dyDescent="0.25">
      <c r="B50" s="32" t="s">
        <v>63</v>
      </c>
      <c r="C50" s="136">
        <v>9.6870820184150404</v>
      </c>
      <c r="D50" s="136">
        <v>12.3628914531</v>
      </c>
      <c r="E50" s="65">
        <v>0.27622450492297612</v>
      </c>
      <c r="F50" s="136">
        <v>2.6758094346849592</v>
      </c>
      <c r="G50" s="65">
        <v>2.2360440349901466E-4</v>
      </c>
      <c r="H50" s="136">
        <v>1.6013730896505014</v>
      </c>
      <c r="I50" s="136">
        <v>1.3886910407999999</v>
      </c>
      <c r="J50" s="97">
        <v>-0.13281230353191409</v>
      </c>
      <c r="K50" s="90">
        <v>-0.21268204885050146</v>
      </c>
      <c r="L50" s="65">
        <v>1.862444725413837E-4</v>
      </c>
    </row>
    <row r="51" spans="2:12" ht="13.5" thickBot="1" x14ac:dyDescent="0.3">
      <c r="B51" s="18" t="s">
        <v>19</v>
      </c>
      <c r="C51" s="137">
        <v>57421.206403911994</v>
      </c>
      <c r="D51" s="137">
        <v>55289.123378799995</v>
      </c>
      <c r="E51" s="91">
        <v>-3.7130585695370311E-2</v>
      </c>
      <c r="F51" s="137">
        <v>-2132.0830251119987</v>
      </c>
      <c r="G51" s="175">
        <v>1</v>
      </c>
      <c r="H51" s="137">
        <v>7935.385613471446</v>
      </c>
      <c r="I51" s="137">
        <v>7456.2805642000003</v>
      </c>
      <c r="J51" s="175">
        <v>-6.0375774109590385E-2</v>
      </c>
      <c r="K51" s="176">
        <v>-479.10504927144575</v>
      </c>
      <c r="L51" s="111">
        <v>1</v>
      </c>
    </row>
    <row r="53" spans="2:12" x14ac:dyDescent="0.25">
      <c r="B53" s="185" t="s">
        <v>137</v>
      </c>
      <c r="C53" s="185"/>
      <c r="D53" s="185"/>
      <c r="E53" s="185"/>
      <c r="F53" s="185"/>
      <c r="G53" s="185"/>
      <c r="H53" s="185"/>
      <c r="I53" s="185"/>
      <c r="J53" s="185"/>
      <c r="K53" s="185"/>
      <c r="L53" s="185"/>
    </row>
    <row r="54" spans="2:12" ht="31.5" customHeight="1" x14ac:dyDescent="0.25">
      <c r="B54" s="186" t="s">
        <v>136</v>
      </c>
      <c r="C54" s="186"/>
      <c r="D54" s="186"/>
      <c r="E54" s="186"/>
      <c r="F54" s="186"/>
      <c r="G54" s="186"/>
      <c r="H54" s="186"/>
      <c r="I54" s="186"/>
      <c r="J54" s="186"/>
      <c r="K54" s="186"/>
      <c r="L54" s="186"/>
    </row>
  </sheetData>
  <mergeCells count="7">
    <mergeCell ref="B2:G2"/>
    <mergeCell ref="B3:G3"/>
    <mergeCell ref="H6:L6"/>
    <mergeCell ref="B53:L53"/>
    <mergeCell ref="B54:L54"/>
    <mergeCell ref="B6:B7"/>
    <mergeCell ref="C6:G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theme="9" tint="-0.499984740745262"/>
    <pageSetUpPr fitToPage="1"/>
  </sheetPr>
  <dimension ref="A2:L40"/>
  <sheetViews>
    <sheetView showGridLines="0" workbookViewId="0">
      <selection activeCell="G22" sqref="G22"/>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5</v>
      </c>
      <c r="B2" s="186" t="s">
        <v>172</v>
      </c>
      <c r="C2" s="186"/>
      <c r="D2" s="186"/>
      <c r="E2" s="186"/>
      <c r="F2" s="186"/>
      <c r="G2" s="186"/>
    </row>
    <row r="3" spans="1:12" x14ac:dyDescent="0.25">
      <c r="B3" s="186" t="s">
        <v>122</v>
      </c>
      <c r="C3" s="186"/>
      <c r="D3" s="186"/>
      <c r="E3" s="186"/>
      <c r="F3" s="186"/>
      <c r="G3" s="186"/>
    </row>
    <row r="5" spans="1:12" ht="13.5" thickBot="1" x14ac:dyDescent="0.3"/>
    <row r="6" spans="1:12" ht="12.75" customHeight="1" x14ac:dyDescent="0.25">
      <c r="B6" s="210" t="s">
        <v>139</v>
      </c>
      <c r="C6" s="204" t="s">
        <v>252</v>
      </c>
      <c r="D6" s="205"/>
      <c r="E6" s="205"/>
      <c r="F6" s="205"/>
      <c r="G6" s="206"/>
      <c r="H6" s="209" t="s">
        <v>185</v>
      </c>
      <c r="I6" s="202"/>
      <c r="J6" s="202"/>
      <c r="K6" s="202"/>
      <c r="L6" s="202"/>
    </row>
    <row r="7" spans="1:12" ht="26.25" thickBot="1" x14ac:dyDescent="0.3">
      <c r="B7" s="211"/>
      <c r="C7" s="33">
        <v>2023</v>
      </c>
      <c r="D7" s="114">
        <v>2024</v>
      </c>
      <c r="E7" s="34" t="s">
        <v>194</v>
      </c>
      <c r="F7" s="33" t="s">
        <v>195</v>
      </c>
      <c r="G7" s="34" t="s">
        <v>193</v>
      </c>
      <c r="H7" s="106">
        <v>2023</v>
      </c>
      <c r="I7" s="115">
        <v>2024</v>
      </c>
      <c r="J7" s="107" t="s">
        <v>194</v>
      </c>
      <c r="K7" s="106" t="s">
        <v>195</v>
      </c>
      <c r="L7" s="107" t="s">
        <v>193</v>
      </c>
    </row>
    <row r="8" spans="1:12" ht="13.5" thickTop="1" x14ac:dyDescent="0.25">
      <c r="B8" s="17" t="s">
        <v>64</v>
      </c>
      <c r="C8" s="53">
        <v>23478.000852000001</v>
      </c>
      <c r="D8" s="53">
        <v>24679.020205000001</v>
      </c>
      <c r="E8" s="95">
        <v>5.1155094531725842E-2</v>
      </c>
      <c r="F8" s="53">
        <v>1201.0193529999997</v>
      </c>
      <c r="G8" s="95">
        <v>0.37041455055490446</v>
      </c>
      <c r="H8" s="53">
        <v>2629.886493</v>
      </c>
      <c r="I8" s="53">
        <v>2456.749898</v>
      </c>
      <c r="J8" s="95">
        <v>-6.5834246253912321E-2</v>
      </c>
      <c r="K8" s="53">
        <v>-173.13659499999994</v>
      </c>
      <c r="L8" s="95">
        <v>0.29916172654761003</v>
      </c>
    </row>
    <row r="9" spans="1:12" x14ac:dyDescent="0.25">
      <c r="B9" s="15" t="s">
        <v>65</v>
      </c>
      <c r="C9" s="52">
        <v>10847.428336000001</v>
      </c>
      <c r="D9" s="52">
        <v>10655.890769</v>
      </c>
      <c r="E9" s="16">
        <v>-1.7657417137694642E-2</v>
      </c>
      <c r="F9" s="52">
        <v>-191.53756700000122</v>
      </c>
      <c r="G9" s="16">
        <v>0.15993734585790417</v>
      </c>
      <c r="H9" s="52">
        <v>1245.843977</v>
      </c>
      <c r="I9" s="52">
        <v>1717.804944</v>
      </c>
      <c r="J9" s="16">
        <v>0.37882830893197794</v>
      </c>
      <c r="K9" s="52">
        <v>471.96096699999998</v>
      </c>
      <c r="L9" s="16">
        <v>0.20917940948625635</v>
      </c>
    </row>
    <row r="10" spans="1:12" x14ac:dyDescent="0.25">
      <c r="B10" s="17" t="s">
        <v>66</v>
      </c>
      <c r="C10" s="53">
        <v>5858.7821430000004</v>
      </c>
      <c r="D10" s="53">
        <v>6130.7787509999998</v>
      </c>
      <c r="E10" s="95">
        <v>4.642545180229618E-2</v>
      </c>
      <c r="F10" s="53">
        <v>271.99660799999947</v>
      </c>
      <c r="G10" s="95">
        <v>9.2018631077709093E-2</v>
      </c>
      <c r="H10" s="53">
        <v>706.66065000000003</v>
      </c>
      <c r="I10" s="53">
        <v>857.88053300000001</v>
      </c>
      <c r="J10" s="95">
        <v>0.21399222243378069</v>
      </c>
      <c r="K10" s="53">
        <v>151.21988299999998</v>
      </c>
      <c r="L10" s="95">
        <v>0.10446526186193981</v>
      </c>
    </row>
    <row r="11" spans="1:12" x14ac:dyDescent="0.25">
      <c r="B11" s="15" t="s">
        <v>67</v>
      </c>
      <c r="C11" s="52">
        <v>4457.2043169999997</v>
      </c>
      <c r="D11" s="52">
        <v>5206.7273640000003</v>
      </c>
      <c r="E11" s="16">
        <v>0.16815990331456931</v>
      </c>
      <c r="F11" s="52">
        <v>749.52304700000059</v>
      </c>
      <c r="G11" s="16">
        <v>7.8149276607311829E-2</v>
      </c>
      <c r="H11" s="52">
        <v>517.60337900000002</v>
      </c>
      <c r="I11" s="52">
        <v>689.28839700000003</v>
      </c>
      <c r="J11" s="16">
        <v>0.33169222799838027</v>
      </c>
      <c r="K11" s="52">
        <v>171.68501800000001</v>
      </c>
      <c r="L11" s="16">
        <v>8.3935571587333987E-2</v>
      </c>
    </row>
    <row r="12" spans="1:12" x14ac:dyDescent="0.25">
      <c r="B12" s="17" t="s">
        <v>68</v>
      </c>
      <c r="C12" s="53">
        <v>3586.662472</v>
      </c>
      <c r="D12" s="53">
        <v>4185.1668040000004</v>
      </c>
      <c r="E12" s="95">
        <v>0.16686943270306154</v>
      </c>
      <c r="F12" s="53">
        <v>598.50433200000043</v>
      </c>
      <c r="G12" s="95">
        <v>6.2816378763160305E-2</v>
      </c>
      <c r="H12" s="53">
        <v>440.43881900000002</v>
      </c>
      <c r="I12" s="53">
        <v>546.86669700000004</v>
      </c>
      <c r="J12" s="95">
        <v>0.24164054894534637</v>
      </c>
      <c r="K12" s="53">
        <v>106.42787800000002</v>
      </c>
      <c r="L12" s="95">
        <v>6.6592690366688967E-2</v>
      </c>
    </row>
    <row r="13" spans="1:12" x14ac:dyDescent="0.25">
      <c r="B13" s="15" t="s">
        <v>69</v>
      </c>
      <c r="C13" s="52">
        <v>4365.542735</v>
      </c>
      <c r="D13" s="52">
        <v>3575.460055</v>
      </c>
      <c r="E13" s="16">
        <v>-0.18098154753260021</v>
      </c>
      <c r="F13" s="52">
        <v>-790.08267999999998</v>
      </c>
      <c r="G13" s="16">
        <v>5.3665113861834493E-2</v>
      </c>
      <c r="H13" s="52">
        <v>400.08901200000003</v>
      </c>
      <c r="I13" s="52">
        <v>504.48201299999999</v>
      </c>
      <c r="J13" s="16">
        <v>0.26092443898459261</v>
      </c>
      <c r="K13" s="52">
        <v>104.39300099999997</v>
      </c>
      <c r="L13" s="16">
        <v>6.1431450610482059E-2</v>
      </c>
    </row>
    <row r="14" spans="1:12" x14ac:dyDescent="0.25">
      <c r="B14" s="17" t="s">
        <v>70</v>
      </c>
      <c r="C14" s="53">
        <v>3005.20505</v>
      </c>
      <c r="D14" s="53">
        <v>3152.8949769999999</v>
      </c>
      <c r="E14" s="95">
        <v>4.9144708777858481E-2</v>
      </c>
      <c r="F14" s="53">
        <v>147.6899269999999</v>
      </c>
      <c r="G14" s="95">
        <v>4.7322712415286947E-2</v>
      </c>
      <c r="H14" s="53">
        <v>401.02457399999997</v>
      </c>
      <c r="I14" s="53">
        <v>420.65715899999998</v>
      </c>
      <c r="J14" s="95">
        <v>4.8956064722357917E-2</v>
      </c>
      <c r="K14" s="53">
        <v>19.632585000000006</v>
      </c>
      <c r="L14" s="95">
        <v>5.1223985833275282E-2</v>
      </c>
    </row>
    <row r="15" spans="1:12" x14ac:dyDescent="0.25">
      <c r="B15" s="15" t="s">
        <v>89</v>
      </c>
      <c r="C15" s="52">
        <v>2872.4105</v>
      </c>
      <c r="D15" s="52">
        <v>2804.1633160000001</v>
      </c>
      <c r="E15" s="16">
        <v>-2.3759551080877794E-2</v>
      </c>
      <c r="F15" s="52">
        <v>-68.247183999999834</v>
      </c>
      <c r="G15" s="16">
        <v>4.2088498074500061E-2</v>
      </c>
      <c r="H15" s="52">
        <v>356.49846500000001</v>
      </c>
      <c r="I15" s="52">
        <v>326.42568499999999</v>
      </c>
      <c r="J15" s="16">
        <v>-8.435598733924432E-2</v>
      </c>
      <c r="K15" s="52">
        <v>-30.072780000000023</v>
      </c>
      <c r="L15" s="16">
        <v>3.974929299624063E-2</v>
      </c>
    </row>
    <row r="16" spans="1:12" x14ac:dyDescent="0.25">
      <c r="B16" s="17" t="s">
        <v>72</v>
      </c>
      <c r="C16" s="53">
        <v>971.14888699999995</v>
      </c>
      <c r="D16" s="53">
        <v>1661.281311</v>
      </c>
      <c r="E16" s="95">
        <v>0.71063503571723707</v>
      </c>
      <c r="F16" s="53">
        <v>690.13242400000001</v>
      </c>
      <c r="G16" s="95">
        <v>2.4934651580481068E-2</v>
      </c>
      <c r="H16" s="53">
        <v>93.843560999999994</v>
      </c>
      <c r="I16" s="53">
        <v>197.67105599999999</v>
      </c>
      <c r="J16" s="95">
        <v>1.1063891213591095</v>
      </c>
      <c r="K16" s="53">
        <v>103.827495</v>
      </c>
      <c r="L16" s="95">
        <v>2.4070669321932463E-2</v>
      </c>
    </row>
    <row r="17" spans="2:12" x14ac:dyDescent="0.25">
      <c r="B17" s="15" t="s">
        <v>73</v>
      </c>
      <c r="C17" s="52">
        <v>580.67805299999998</v>
      </c>
      <c r="D17" s="52">
        <v>703.15127099999995</v>
      </c>
      <c r="E17" s="16">
        <v>0.21091415004796121</v>
      </c>
      <c r="F17" s="52">
        <v>122.47321799999997</v>
      </c>
      <c r="G17" s="16">
        <v>1.0553800752868049E-2</v>
      </c>
      <c r="H17" s="52">
        <v>72.819179000000005</v>
      </c>
      <c r="I17" s="52">
        <v>90.587113000000002</v>
      </c>
      <c r="J17" s="16">
        <v>0.24400074601225596</v>
      </c>
      <c r="K17" s="52">
        <v>17.767933999999997</v>
      </c>
      <c r="L17" s="16">
        <v>1.1030914115476418E-2</v>
      </c>
    </row>
    <row r="18" spans="2:12" x14ac:dyDescent="0.25">
      <c r="B18" s="17" t="s">
        <v>74</v>
      </c>
      <c r="C18" s="53">
        <v>448.414422</v>
      </c>
      <c r="D18" s="53">
        <v>464.63729999999998</v>
      </c>
      <c r="E18" s="95">
        <v>3.6178314532443689E-2</v>
      </c>
      <c r="F18" s="53">
        <v>16.22287799999998</v>
      </c>
      <c r="G18" s="95">
        <v>6.9738755923411796E-3</v>
      </c>
      <c r="H18" s="53">
        <v>61.371965000000003</v>
      </c>
      <c r="I18" s="53">
        <v>66.865702999999996</v>
      </c>
      <c r="J18" s="95">
        <v>8.9515432657240046E-2</v>
      </c>
      <c r="K18" s="53">
        <v>5.4937379999999933</v>
      </c>
      <c r="L18" s="95">
        <v>8.1423262386555329E-3</v>
      </c>
    </row>
    <row r="19" spans="2:12" x14ac:dyDescent="0.25">
      <c r="B19" s="15" t="s">
        <v>76</v>
      </c>
      <c r="C19" s="52">
        <v>420.45349800000002</v>
      </c>
      <c r="D19" s="52">
        <v>456.479964</v>
      </c>
      <c r="E19" s="16">
        <v>8.5684781245416008E-2</v>
      </c>
      <c r="F19" s="52">
        <v>36.026465999999971</v>
      </c>
      <c r="G19" s="16">
        <v>6.8514397775046908E-3</v>
      </c>
      <c r="H19" s="52">
        <v>51.250970000000002</v>
      </c>
      <c r="I19" s="52">
        <v>57.047519000000001</v>
      </c>
      <c r="J19" s="16">
        <v>0.11310125447381769</v>
      </c>
      <c r="K19" s="52">
        <v>5.7965489999999988</v>
      </c>
      <c r="L19" s="16">
        <v>6.9467528189137576E-3</v>
      </c>
    </row>
    <row r="20" spans="2:12" x14ac:dyDescent="0.25">
      <c r="B20" s="17" t="s">
        <v>75</v>
      </c>
      <c r="C20" s="53">
        <v>370.94978800000001</v>
      </c>
      <c r="D20" s="53">
        <v>437.02634999999998</v>
      </c>
      <c r="E20" s="95">
        <v>0.17812804896386658</v>
      </c>
      <c r="F20" s="53">
        <v>66.076561999999967</v>
      </c>
      <c r="G20" s="95">
        <v>6.5594548596829257E-3</v>
      </c>
      <c r="H20" s="53">
        <v>41.498196999999998</v>
      </c>
      <c r="I20" s="53">
        <v>54.036929999999998</v>
      </c>
      <c r="J20" s="95">
        <v>0.30215127177694012</v>
      </c>
      <c r="K20" s="53">
        <v>12.538733000000001</v>
      </c>
      <c r="L20" s="95">
        <v>6.5801493629012225E-3</v>
      </c>
    </row>
    <row r="21" spans="2:12" x14ac:dyDescent="0.25">
      <c r="B21" s="15" t="s">
        <v>71</v>
      </c>
      <c r="C21" s="52">
        <v>1167.6702330000001</v>
      </c>
      <c r="D21" s="52">
        <v>772.683583</v>
      </c>
      <c r="E21" s="16">
        <v>-0.33826900681127492</v>
      </c>
      <c r="F21" s="52">
        <v>-394.98665000000005</v>
      </c>
      <c r="G21" s="16">
        <v>1.1597431329956571E-2</v>
      </c>
      <c r="H21" s="52">
        <v>158.84801300000001</v>
      </c>
      <c r="I21" s="52">
        <v>52.352711999999997</v>
      </c>
      <c r="J21" s="16">
        <v>-0.67042261963956706</v>
      </c>
      <c r="K21" s="52">
        <v>-106.49530100000001</v>
      </c>
      <c r="L21" s="16">
        <v>6.3750598805844662E-3</v>
      </c>
    </row>
    <row r="22" spans="2:12" x14ac:dyDescent="0.25">
      <c r="B22" s="17" t="s">
        <v>77</v>
      </c>
      <c r="C22" s="53">
        <v>520.89058899999998</v>
      </c>
      <c r="D22" s="53">
        <v>353.75015100000002</v>
      </c>
      <c r="E22" s="95">
        <v>-0.32087436695847071</v>
      </c>
      <c r="F22" s="53">
        <v>-167.14043799999996</v>
      </c>
      <c r="G22" s="95">
        <v>5.3095383083663471E-3</v>
      </c>
      <c r="H22" s="53">
        <v>56.990440999999997</v>
      </c>
      <c r="I22" s="53">
        <v>42.506995000000003</v>
      </c>
      <c r="J22" s="95">
        <v>-0.25413816327548677</v>
      </c>
      <c r="K22" s="53">
        <v>-14.483445999999994</v>
      </c>
      <c r="L22" s="95">
        <v>5.1761337305449347E-3</v>
      </c>
    </row>
    <row r="23" spans="2:12" x14ac:dyDescent="0.25">
      <c r="B23" s="15" t="s">
        <v>78</v>
      </c>
      <c r="C23" s="52">
        <v>501.46707400000003</v>
      </c>
      <c r="D23" s="52">
        <v>304.60431399999999</v>
      </c>
      <c r="E23" s="16">
        <v>-0.39257365080763018</v>
      </c>
      <c r="F23" s="52">
        <v>-196.86276000000004</v>
      </c>
      <c r="G23" s="16">
        <v>4.5718942295989336E-3</v>
      </c>
      <c r="H23" s="52">
        <v>63.979126000000001</v>
      </c>
      <c r="I23" s="52">
        <v>26.794136000000002</v>
      </c>
      <c r="J23" s="16">
        <v>-0.58120503240385002</v>
      </c>
      <c r="K23" s="52">
        <v>-37.184989999999999</v>
      </c>
      <c r="L23" s="16">
        <v>3.2627578385724118E-3</v>
      </c>
    </row>
    <row r="24" spans="2:12" x14ac:dyDescent="0.25">
      <c r="B24" s="17" t="s">
        <v>79</v>
      </c>
      <c r="C24" s="53">
        <v>235.63354899999999</v>
      </c>
      <c r="D24" s="53">
        <v>206.44039000000001</v>
      </c>
      <c r="E24" s="95">
        <v>-0.12389220093612385</v>
      </c>
      <c r="F24" s="53">
        <v>-29.19315899999998</v>
      </c>
      <c r="G24" s="95">
        <v>3.0985235087548808E-3</v>
      </c>
      <c r="H24" s="53">
        <v>22.588059000000001</v>
      </c>
      <c r="I24" s="53">
        <v>21.971440999999999</v>
      </c>
      <c r="J24" s="95">
        <v>-2.7298405763859668E-2</v>
      </c>
      <c r="K24" s="53">
        <v>-0.61661800000000255</v>
      </c>
      <c r="L24" s="95">
        <v>2.6754918071432219E-3</v>
      </c>
    </row>
    <row r="25" spans="2:12" x14ac:dyDescent="0.25">
      <c r="B25" s="15" t="s">
        <v>83</v>
      </c>
      <c r="C25" s="52">
        <v>143.68543299999999</v>
      </c>
      <c r="D25" s="52">
        <v>131.01994099999999</v>
      </c>
      <c r="E25" s="16">
        <v>-8.8147362857583511E-2</v>
      </c>
      <c r="F25" s="52">
        <v>-12.665492</v>
      </c>
      <c r="G25" s="16">
        <v>1.9665161807928063E-3</v>
      </c>
      <c r="H25" s="52">
        <v>22.067647999999998</v>
      </c>
      <c r="I25" s="52">
        <v>17.273938999999999</v>
      </c>
      <c r="J25" s="16">
        <v>-0.2172279075685819</v>
      </c>
      <c r="K25" s="52">
        <v>-4.7937089999999998</v>
      </c>
      <c r="L25" s="16">
        <v>2.1034706950532642E-3</v>
      </c>
    </row>
    <row r="26" spans="2:12" x14ac:dyDescent="0.25">
      <c r="B26" s="17" t="s">
        <v>81</v>
      </c>
      <c r="C26" s="53">
        <v>86.107923</v>
      </c>
      <c r="D26" s="53">
        <v>136.024899</v>
      </c>
      <c r="E26" s="95">
        <v>0.57970247406850128</v>
      </c>
      <c r="F26" s="53">
        <v>49.916976000000005</v>
      </c>
      <c r="G26" s="95">
        <v>2.0416370426712925E-3</v>
      </c>
      <c r="H26" s="53">
        <v>11.928765</v>
      </c>
      <c r="I26" s="53">
        <v>12.861509</v>
      </c>
      <c r="J26" s="95">
        <v>7.8192838906625983E-2</v>
      </c>
      <c r="K26" s="53">
        <v>0.93274399999999957</v>
      </c>
      <c r="L26" s="95">
        <v>1.5661631823328664E-3</v>
      </c>
    </row>
    <row r="27" spans="2:12" x14ac:dyDescent="0.25">
      <c r="B27" s="15" t="s">
        <v>85</v>
      </c>
      <c r="C27" s="52">
        <v>99.740617</v>
      </c>
      <c r="D27" s="52">
        <v>115.742338</v>
      </c>
      <c r="E27" s="16">
        <v>0.16043334682800281</v>
      </c>
      <c r="F27" s="52">
        <v>16.001721000000003</v>
      </c>
      <c r="G27" s="16">
        <v>1.737210219624432E-3</v>
      </c>
      <c r="H27" s="52">
        <v>10.096984000000001</v>
      </c>
      <c r="I27" s="52">
        <v>11.667942</v>
      </c>
      <c r="J27" s="16">
        <v>0.15558685643158388</v>
      </c>
      <c r="K27" s="52">
        <v>1.5709579999999992</v>
      </c>
      <c r="L27" s="16">
        <v>1.420820929643272E-3</v>
      </c>
    </row>
    <row r="28" spans="2:12" x14ac:dyDescent="0.25">
      <c r="B28" s="17" t="s">
        <v>80</v>
      </c>
      <c r="C28" s="53">
        <v>177.81449000000001</v>
      </c>
      <c r="D28" s="53">
        <v>148.84967800000001</v>
      </c>
      <c r="E28" s="95">
        <v>-0.16289342898882986</v>
      </c>
      <c r="F28" s="53">
        <v>-28.964811999999995</v>
      </c>
      <c r="G28" s="95">
        <v>2.2341278591538906E-3</v>
      </c>
      <c r="H28" s="53">
        <v>14.696754</v>
      </c>
      <c r="I28" s="53">
        <v>11.143265</v>
      </c>
      <c r="J28" s="95">
        <v>-0.2417873361696059</v>
      </c>
      <c r="K28" s="53">
        <v>-3.5534890000000008</v>
      </c>
      <c r="L28" s="95">
        <v>1.3569303084092581E-3</v>
      </c>
    </row>
    <row r="29" spans="2:12" x14ac:dyDescent="0.25">
      <c r="B29" s="15" t="s">
        <v>86</v>
      </c>
      <c r="C29" s="52">
        <v>50.832839999999997</v>
      </c>
      <c r="D29" s="52">
        <v>73.457910999999996</v>
      </c>
      <c r="E29" s="16">
        <v>0.4450876834739117</v>
      </c>
      <c r="F29" s="52">
        <v>22.625070999999998</v>
      </c>
      <c r="G29" s="16">
        <v>1.1025510276236339E-3</v>
      </c>
      <c r="H29" s="52">
        <v>8.2686430000000009</v>
      </c>
      <c r="I29" s="52">
        <v>9.2446640000000002</v>
      </c>
      <c r="J29" s="16">
        <v>0.11803883660232994</v>
      </c>
      <c r="K29" s="52">
        <v>0.97602099999999936</v>
      </c>
      <c r="L29" s="16">
        <v>1.1257351209596081E-3</v>
      </c>
    </row>
    <row r="30" spans="2:12" x14ac:dyDescent="0.25">
      <c r="B30" s="17" t="s">
        <v>84</v>
      </c>
      <c r="C30" s="53">
        <v>104.042255</v>
      </c>
      <c r="D30" s="53">
        <v>76.901623000000001</v>
      </c>
      <c r="E30" s="95">
        <v>-0.26086162780689437</v>
      </c>
      <c r="F30" s="53">
        <v>-27.140631999999997</v>
      </c>
      <c r="G30" s="95">
        <v>1.1542386968311049E-3</v>
      </c>
      <c r="H30" s="53">
        <v>12.214695000000001</v>
      </c>
      <c r="I30" s="53">
        <v>8.3239529999999995</v>
      </c>
      <c r="J30" s="95">
        <v>-0.31852960716579504</v>
      </c>
      <c r="K30" s="53">
        <v>-3.8907420000000013</v>
      </c>
      <c r="L30" s="95">
        <v>1.0136189089530016E-3</v>
      </c>
    </row>
    <row r="31" spans="2:12" x14ac:dyDescent="0.25">
      <c r="B31" s="15" t="s">
        <v>82</v>
      </c>
      <c r="C31" s="52">
        <v>230.69204500000001</v>
      </c>
      <c r="D31" s="52">
        <v>145.12455600000001</v>
      </c>
      <c r="E31" s="16">
        <v>-0.37091651339776366</v>
      </c>
      <c r="F31" s="52">
        <v>-85.567488999999995</v>
      </c>
      <c r="G31" s="16">
        <v>2.1782164258826201E-3</v>
      </c>
      <c r="H31" s="52">
        <v>26.497102000000002</v>
      </c>
      <c r="I31" s="52">
        <v>6.2320339999999996</v>
      </c>
      <c r="J31" s="16">
        <v>-0.76480318489169119</v>
      </c>
      <c r="K31" s="52">
        <v>-20.265068000000003</v>
      </c>
      <c r="L31" s="16">
        <v>7.5888312964261209E-4</v>
      </c>
    </row>
    <row r="32" spans="2:12" x14ac:dyDescent="0.25">
      <c r="B32" s="17" t="s">
        <v>87</v>
      </c>
      <c r="C32" s="53">
        <v>43.378191999999999</v>
      </c>
      <c r="D32" s="53">
        <v>39.237274999999997</v>
      </c>
      <c r="E32" s="95">
        <v>-9.546080205463614E-2</v>
      </c>
      <c r="F32" s="53">
        <v>-4.1409170000000017</v>
      </c>
      <c r="G32" s="95">
        <v>5.8892360650442555E-4</v>
      </c>
      <c r="H32" s="53">
        <v>5.1315200000000001</v>
      </c>
      <c r="I32" s="53">
        <v>4.104241</v>
      </c>
      <c r="J32" s="95">
        <v>-0.2001900021825892</v>
      </c>
      <c r="K32" s="53">
        <v>-1.0272790000000001</v>
      </c>
      <c r="L32" s="67">
        <v>4.9977892528948401E-4</v>
      </c>
    </row>
    <row r="33" spans="2:12" x14ac:dyDescent="0.25">
      <c r="B33" s="15" t="s">
        <v>88</v>
      </c>
      <c r="C33" s="52">
        <v>14.534561999999999</v>
      </c>
      <c r="D33" s="52">
        <v>8.8919460000000008</v>
      </c>
      <c r="E33" s="16">
        <v>-0.38822057382946928</v>
      </c>
      <c r="F33" s="52">
        <v>-5.6426159999999985</v>
      </c>
      <c r="G33" s="66">
        <v>1.3346178874966731E-4</v>
      </c>
      <c r="H33" s="52">
        <v>1.045552</v>
      </c>
      <c r="I33" s="52">
        <v>1.2725029999999999</v>
      </c>
      <c r="J33" s="16">
        <v>0.21706333113991461</v>
      </c>
      <c r="K33" s="52">
        <v>0.2269509999999999</v>
      </c>
      <c r="L33" s="66">
        <v>1.5495439516530443E-4</v>
      </c>
    </row>
    <row r="34" spans="2:12" ht="13.5" thickBot="1" x14ac:dyDescent="0.3">
      <c r="B34" s="19" t="s">
        <v>19</v>
      </c>
      <c r="C34" s="55">
        <v>64639.370855000001</v>
      </c>
      <c r="D34" s="55">
        <v>66625.407042000006</v>
      </c>
      <c r="E34" s="20">
        <v>3.0724868771620839E-2</v>
      </c>
      <c r="F34" s="55">
        <v>1986.0361870000052</v>
      </c>
      <c r="G34" s="20">
        <v>1</v>
      </c>
      <c r="H34" s="55">
        <v>7433.182542999999</v>
      </c>
      <c r="I34" s="55">
        <v>8212.1129809999984</v>
      </c>
      <c r="J34" s="20">
        <v>0.10479097391917769</v>
      </c>
      <c r="K34" s="55">
        <v>778.93043799999941</v>
      </c>
      <c r="L34" s="20">
        <v>1</v>
      </c>
    </row>
    <row r="36" spans="2:12" x14ac:dyDescent="0.25">
      <c r="B36" s="185"/>
      <c r="C36" s="185"/>
      <c r="D36" s="185"/>
      <c r="E36" s="185"/>
      <c r="F36" s="185"/>
      <c r="G36" s="185"/>
      <c r="H36" s="185"/>
      <c r="I36" s="185"/>
      <c r="J36" s="185"/>
      <c r="K36" s="185"/>
    </row>
    <row r="37" spans="2:12" ht="25.5" customHeight="1" x14ac:dyDescent="0.25">
      <c r="B37" s="186"/>
      <c r="C37" s="186"/>
      <c r="D37" s="186"/>
      <c r="E37" s="186"/>
      <c r="F37" s="186"/>
      <c r="G37" s="186"/>
      <c r="H37" s="186"/>
      <c r="I37" s="186"/>
      <c r="J37" s="186"/>
      <c r="K37" s="186"/>
    </row>
    <row r="39" spans="2:12" x14ac:dyDescent="0.25">
      <c r="C39" s="79"/>
      <c r="D39" s="79"/>
      <c r="E39" s="78"/>
      <c r="F39" s="79"/>
      <c r="G39" s="78"/>
    </row>
    <row r="40" spans="2:12" x14ac:dyDescent="0.25">
      <c r="I40" s="74"/>
      <c r="J40" s="74"/>
      <c r="K40" s="74"/>
      <c r="L40" s="74"/>
    </row>
  </sheetData>
  <mergeCells count="7">
    <mergeCell ref="H6:L6"/>
    <mergeCell ref="B36:K36"/>
    <mergeCell ref="B37:K37"/>
    <mergeCell ref="B2:G2"/>
    <mergeCell ref="B3:G3"/>
    <mergeCell ref="B6:B7"/>
    <mergeCell ref="C6:G6"/>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theme="9" tint="-0.499984740745262"/>
    <pageSetUpPr fitToPage="1"/>
  </sheetPr>
  <dimension ref="A2:L37"/>
  <sheetViews>
    <sheetView showGridLines="0" workbookViewId="0">
      <selection activeCell="L33" sqref="L33"/>
    </sheetView>
  </sheetViews>
  <sheetFormatPr baseColWidth="10" defaultColWidth="11.42578125" defaultRowHeight="12.75" x14ac:dyDescent="0.25"/>
  <cols>
    <col min="1" max="1" width="11.42578125" style="23"/>
    <col min="2" max="2" width="17" style="23" customWidth="1"/>
    <col min="3" max="16384" width="11.42578125" style="23"/>
  </cols>
  <sheetData>
    <row r="2" spans="1:12" x14ac:dyDescent="0.25">
      <c r="A2" s="23" t="s">
        <v>6</v>
      </c>
      <c r="B2" s="186" t="s">
        <v>188</v>
      </c>
      <c r="C2" s="186"/>
      <c r="D2" s="186"/>
      <c r="E2" s="186"/>
      <c r="F2" s="186"/>
      <c r="G2" s="186"/>
    </row>
    <row r="3" spans="1:12" x14ac:dyDescent="0.25">
      <c r="B3" s="186" t="s">
        <v>122</v>
      </c>
      <c r="C3" s="186"/>
      <c r="D3" s="186"/>
      <c r="E3" s="186"/>
      <c r="F3" s="186"/>
      <c r="G3" s="186"/>
    </row>
    <row r="5" spans="1:12" ht="13.5" thickBot="1" x14ac:dyDescent="0.3"/>
    <row r="6" spans="1:12" ht="12.75" customHeight="1" x14ac:dyDescent="0.25">
      <c r="B6" s="210" t="s">
        <v>139</v>
      </c>
      <c r="C6" s="204" t="s">
        <v>252</v>
      </c>
      <c r="D6" s="205"/>
      <c r="E6" s="205"/>
      <c r="F6" s="205"/>
      <c r="G6" s="206"/>
      <c r="H6" s="209" t="s">
        <v>185</v>
      </c>
      <c r="I6" s="202"/>
      <c r="J6" s="202"/>
      <c r="K6" s="202"/>
      <c r="L6" s="202"/>
    </row>
    <row r="7" spans="1:12" ht="26.25" thickBot="1" x14ac:dyDescent="0.3">
      <c r="B7" s="211"/>
      <c r="C7" s="33">
        <v>2023</v>
      </c>
      <c r="D7" s="114">
        <v>2024</v>
      </c>
      <c r="E7" s="34" t="s">
        <v>194</v>
      </c>
      <c r="F7" s="33" t="s">
        <v>195</v>
      </c>
      <c r="G7" s="34" t="s">
        <v>193</v>
      </c>
      <c r="H7" s="106">
        <v>2023</v>
      </c>
      <c r="I7" s="115">
        <v>2024</v>
      </c>
      <c r="J7" s="107" t="s">
        <v>194</v>
      </c>
      <c r="K7" s="106" t="s">
        <v>195</v>
      </c>
      <c r="L7" s="107" t="s">
        <v>193</v>
      </c>
    </row>
    <row r="8" spans="1:12" ht="13.5" thickTop="1" x14ac:dyDescent="0.25">
      <c r="B8" s="15" t="s">
        <v>65</v>
      </c>
      <c r="C8" s="52">
        <v>6692.2557669999997</v>
      </c>
      <c r="D8" s="52">
        <v>6489.1296570000004</v>
      </c>
      <c r="E8" s="16">
        <v>-3.0352412859297573E-2</v>
      </c>
      <c r="F8" s="52">
        <v>-203.12610999999924</v>
      </c>
      <c r="G8" s="16">
        <v>0.22700095177389951</v>
      </c>
      <c r="H8" s="52">
        <v>848.02553999999998</v>
      </c>
      <c r="I8" s="52">
        <v>760.05329099999994</v>
      </c>
      <c r="J8" s="16">
        <v>-0.10373773530452868</v>
      </c>
      <c r="K8" s="52">
        <v>-87.972249000000033</v>
      </c>
      <c r="L8" s="16">
        <v>0.2400589908280579</v>
      </c>
    </row>
    <row r="9" spans="1:12" x14ac:dyDescent="0.25">
      <c r="B9" s="17" t="s">
        <v>68</v>
      </c>
      <c r="C9" s="53">
        <v>2521.1810270000001</v>
      </c>
      <c r="D9" s="53">
        <v>2634.1249299999999</v>
      </c>
      <c r="E9" s="95">
        <v>4.4798014022179977E-2</v>
      </c>
      <c r="F9" s="53">
        <v>112.94390299999986</v>
      </c>
      <c r="G9" s="95">
        <v>9.2146234981810349E-2</v>
      </c>
      <c r="H9" s="53">
        <v>315.16430500000001</v>
      </c>
      <c r="I9" s="53">
        <v>370.180138</v>
      </c>
      <c r="J9" s="95">
        <v>0.17456238580063821</v>
      </c>
      <c r="K9" s="53">
        <v>55.015832999999986</v>
      </c>
      <c r="L9" s="95">
        <v>0.11691952578213521</v>
      </c>
    </row>
    <row r="10" spans="1:12" x14ac:dyDescent="0.25">
      <c r="B10" s="15" t="s">
        <v>66</v>
      </c>
      <c r="C10" s="52">
        <v>3287.4498180000001</v>
      </c>
      <c r="D10" s="52">
        <v>2988.7921200000001</v>
      </c>
      <c r="E10" s="16">
        <v>-9.0847834806401906E-2</v>
      </c>
      <c r="F10" s="52">
        <v>-298.65769799999998</v>
      </c>
      <c r="G10" s="16">
        <v>0.10455310523229554</v>
      </c>
      <c r="H10" s="52">
        <v>442.65642500000001</v>
      </c>
      <c r="I10" s="52">
        <v>366.723839</v>
      </c>
      <c r="J10" s="16">
        <v>-0.17153842508893891</v>
      </c>
      <c r="K10" s="52">
        <v>-75.932586000000015</v>
      </c>
      <c r="L10" s="16">
        <v>0.11582787121032437</v>
      </c>
    </row>
    <row r="11" spans="1:12" x14ac:dyDescent="0.25">
      <c r="B11" s="17" t="s">
        <v>70</v>
      </c>
      <c r="C11" s="53">
        <v>2420.116587</v>
      </c>
      <c r="D11" s="53">
        <v>2392.7142180000001</v>
      </c>
      <c r="E11" s="95">
        <v>-1.1322747485470575E-2</v>
      </c>
      <c r="F11" s="53">
        <v>-27.402368999999908</v>
      </c>
      <c r="G11" s="95">
        <v>8.3701271744976269E-2</v>
      </c>
      <c r="H11" s="53">
        <v>305.79747600000002</v>
      </c>
      <c r="I11" s="53">
        <v>326.95178700000002</v>
      </c>
      <c r="J11" s="95">
        <v>6.9177519960956113E-2</v>
      </c>
      <c r="K11" s="53">
        <v>21.154311000000007</v>
      </c>
      <c r="L11" s="95">
        <v>0.10326606958491566</v>
      </c>
    </row>
    <row r="12" spans="1:12" x14ac:dyDescent="0.25">
      <c r="B12" s="15" t="s">
        <v>64</v>
      </c>
      <c r="C12" s="52">
        <v>5371.410801</v>
      </c>
      <c r="D12" s="52">
        <v>5337.4452220000003</v>
      </c>
      <c r="E12" s="16">
        <v>-6.3233999890077719E-3</v>
      </c>
      <c r="F12" s="52">
        <v>-33.965578999999707</v>
      </c>
      <c r="G12" s="16">
        <v>0.18671304311635398</v>
      </c>
      <c r="H12" s="52">
        <v>340.03461900000002</v>
      </c>
      <c r="I12" s="52">
        <v>284.88441999999998</v>
      </c>
      <c r="J12" s="16">
        <v>-0.16218995337060094</v>
      </c>
      <c r="K12" s="52">
        <v>-55.150199000000043</v>
      </c>
      <c r="L12" s="16">
        <v>8.997930431675033E-2</v>
      </c>
    </row>
    <row r="13" spans="1:12" x14ac:dyDescent="0.25">
      <c r="B13" s="17" t="s">
        <v>89</v>
      </c>
      <c r="C13" s="53">
        <v>2112.8696239999999</v>
      </c>
      <c r="D13" s="53">
        <v>1959.6321479999999</v>
      </c>
      <c r="E13" s="95">
        <v>-7.2525760349517965E-2</v>
      </c>
      <c r="F13" s="53">
        <v>-153.23747600000002</v>
      </c>
      <c r="G13" s="95">
        <v>6.8551313694722046E-2</v>
      </c>
      <c r="H13" s="53">
        <v>262.84733299999999</v>
      </c>
      <c r="I13" s="53">
        <v>259.97710499999999</v>
      </c>
      <c r="J13" s="95">
        <v>-1.091975317854943E-2</v>
      </c>
      <c r="K13" s="53">
        <v>-2.8702279999999973</v>
      </c>
      <c r="L13" s="95">
        <v>8.2112454749834182E-2</v>
      </c>
    </row>
    <row r="14" spans="1:12" x14ac:dyDescent="0.25">
      <c r="B14" s="15" t="s">
        <v>67</v>
      </c>
      <c r="C14" s="52">
        <v>1732.251667</v>
      </c>
      <c r="D14" s="52">
        <v>1688.6462590000001</v>
      </c>
      <c r="E14" s="16">
        <v>-2.5172674866301592E-2</v>
      </c>
      <c r="F14" s="52">
        <v>-43.605407999999898</v>
      </c>
      <c r="G14" s="16">
        <v>5.9071759737291195E-2</v>
      </c>
      <c r="H14" s="52">
        <v>209.25534500000001</v>
      </c>
      <c r="I14" s="52">
        <v>207.39676</v>
      </c>
      <c r="J14" s="16">
        <v>-8.8818997670048194E-3</v>
      </c>
      <c r="K14" s="52">
        <v>-1.858585000000005</v>
      </c>
      <c r="L14" s="16">
        <v>6.5505218510538532E-2</v>
      </c>
    </row>
    <row r="15" spans="1:12" x14ac:dyDescent="0.25">
      <c r="B15" s="17" t="s">
        <v>69</v>
      </c>
      <c r="C15" s="53">
        <v>1473.959791</v>
      </c>
      <c r="D15" s="53">
        <v>963.91650300000003</v>
      </c>
      <c r="E15" s="95">
        <v>-0.34603609346355635</v>
      </c>
      <c r="F15" s="53">
        <v>-510.04328799999996</v>
      </c>
      <c r="G15" s="95">
        <v>3.3719462420593281E-2</v>
      </c>
      <c r="H15" s="53">
        <v>157.65594999999999</v>
      </c>
      <c r="I15" s="53">
        <v>117.44918199999999</v>
      </c>
      <c r="J15" s="95">
        <v>-0.25502854792350049</v>
      </c>
      <c r="K15" s="53">
        <v>-40.206767999999997</v>
      </c>
      <c r="L15" s="95">
        <v>3.7095730573582772E-2</v>
      </c>
    </row>
    <row r="16" spans="1:12" x14ac:dyDescent="0.25">
      <c r="B16" s="15" t="s">
        <v>73</v>
      </c>
      <c r="C16" s="52">
        <v>526.34925399999997</v>
      </c>
      <c r="D16" s="52">
        <v>608.88357199999996</v>
      </c>
      <c r="E16" s="16">
        <v>0.15680523411552127</v>
      </c>
      <c r="F16" s="52">
        <v>82.534317999999985</v>
      </c>
      <c r="G16" s="16">
        <v>2.1299797918877005E-2</v>
      </c>
      <c r="H16" s="52">
        <v>65.421960999999996</v>
      </c>
      <c r="I16" s="52">
        <v>79.392837</v>
      </c>
      <c r="J16" s="16">
        <v>0.2135502480581406</v>
      </c>
      <c r="K16" s="52">
        <v>13.970876000000004</v>
      </c>
      <c r="L16" s="16">
        <v>2.5075826333336011E-2</v>
      </c>
    </row>
    <row r="17" spans="2:12" x14ac:dyDescent="0.25">
      <c r="B17" s="17" t="s">
        <v>72</v>
      </c>
      <c r="C17" s="53">
        <v>339.09271899999999</v>
      </c>
      <c r="D17" s="53">
        <v>511.73618599999998</v>
      </c>
      <c r="E17" s="95">
        <v>0.50913351224152947</v>
      </c>
      <c r="F17" s="53">
        <v>172.64346699999999</v>
      </c>
      <c r="G17" s="95">
        <v>1.7901414738082072E-2</v>
      </c>
      <c r="H17" s="53">
        <v>60.246977000000001</v>
      </c>
      <c r="I17" s="53">
        <v>68.991884999999996</v>
      </c>
      <c r="J17" s="95">
        <v>0.14515098409003979</v>
      </c>
      <c r="K17" s="53">
        <v>8.7449079999999952</v>
      </c>
      <c r="L17" s="95">
        <v>2.1790738208152072E-2</v>
      </c>
    </row>
    <row r="18" spans="2:12" x14ac:dyDescent="0.25">
      <c r="B18" s="15" t="s">
        <v>74</v>
      </c>
      <c r="C18" s="52">
        <v>432.32241299999998</v>
      </c>
      <c r="D18" s="52">
        <v>449.55184600000001</v>
      </c>
      <c r="E18" s="16">
        <v>3.9853203261983161E-2</v>
      </c>
      <c r="F18" s="52">
        <v>17.229433000000029</v>
      </c>
      <c r="G18" s="16">
        <v>1.5726099231756111E-2</v>
      </c>
      <c r="H18" s="52">
        <v>59.944263999999997</v>
      </c>
      <c r="I18" s="52">
        <v>64.981004999999996</v>
      </c>
      <c r="J18" s="16">
        <v>8.4023735782292608E-2</v>
      </c>
      <c r="K18" s="52">
        <v>5.0367409999999992</v>
      </c>
      <c r="L18" s="16">
        <v>2.0523922030215885E-2</v>
      </c>
    </row>
    <row r="19" spans="2:12" x14ac:dyDescent="0.25">
      <c r="B19" s="17" t="s">
        <v>71</v>
      </c>
      <c r="C19" s="53">
        <v>633.70489199999997</v>
      </c>
      <c r="D19" s="53">
        <v>629.34813499999996</v>
      </c>
      <c r="E19" s="95">
        <v>-6.8750565996893442E-3</v>
      </c>
      <c r="F19" s="53">
        <v>-4.356757000000016</v>
      </c>
      <c r="G19" s="95">
        <v>2.2015683642261454E-2</v>
      </c>
      <c r="H19" s="53">
        <v>65.096940000000004</v>
      </c>
      <c r="I19" s="53">
        <v>47.643194999999999</v>
      </c>
      <c r="J19" s="95">
        <v>-0.26811928486961145</v>
      </c>
      <c r="K19" s="53">
        <v>-17.453745000000005</v>
      </c>
      <c r="L19" s="95">
        <v>1.5047862363014719E-2</v>
      </c>
    </row>
    <row r="20" spans="2:12" x14ac:dyDescent="0.25">
      <c r="B20" s="15" t="s">
        <v>75</v>
      </c>
      <c r="C20" s="52">
        <v>322.88428900000002</v>
      </c>
      <c r="D20" s="52">
        <v>375.264974</v>
      </c>
      <c r="E20" s="16">
        <v>0.16222741949516162</v>
      </c>
      <c r="F20" s="52">
        <v>52.380684999999971</v>
      </c>
      <c r="G20" s="16">
        <v>1.3127416274309718E-2</v>
      </c>
      <c r="H20" s="52">
        <v>33.398974000000003</v>
      </c>
      <c r="I20" s="52">
        <v>44.861204999999998</v>
      </c>
      <c r="J20" s="16">
        <v>0.34319111120000256</v>
      </c>
      <c r="K20" s="52">
        <v>11.462230999999996</v>
      </c>
      <c r="L20" s="16">
        <v>1.4169184881051487E-2</v>
      </c>
    </row>
    <row r="21" spans="2:12" x14ac:dyDescent="0.25">
      <c r="B21" s="17" t="s">
        <v>77</v>
      </c>
      <c r="C21" s="53">
        <v>493.43153599999999</v>
      </c>
      <c r="D21" s="53">
        <v>328.479309</v>
      </c>
      <c r="E21" s="95">
        <v>-0.33429607750081058</v>
      </c>
      <c r="F21" s="53">
        <v>-164.95222699999999</v>
      </c>
      <c r="G21" s="95">
        <v>1.1490772988423404E-2</v>
      </c>
      <c r="H21" s="53">
        <v>54.0426</v>
      </c>
      <c r="I21" s="53">
        <v>39.449776999999997</v>
      </c>
      <c r="J21" s="95">
        <v>-0.27002444367961576</v>
      </c>
      <c r="K21" s="53">
        <v>-14.592823000000003</v>
      </c>
      <c r="L21" s="95">
        <v>1.2460012695362344E-2</v>
      </c>
    </row>
    <row r="22" spans="2:12" x14ac:dyDescent="0.25">
      <c r="B22" s="15" t="s">
        <v>78</v>
      </c>
      <c r="C22" s="52">
        <v>496.77935200000002</v>
      </c>
      <c r="D22" s="52">
        <v>298.55742099999998</v>
      </c>
      <c r="E22" s="16">
        <v>-0.39901402947198183</v>
      </c>
      <c r="F22" s="52">
        <v>-198.22193100000004</v>
      </c>
      <c r="G22" s="16">
        <v>1.0444053718829987E-2</v>
      </c>
      <c r="H22" s="52">
        <v>63.457583</v>
      </c>
      <c r="I22" s="52">
        <v>24.111922</v>
      </c>
      <c r="J22" s="16">
        <v>-0.62003087952467406</v>
      </c>
      <c r="K22" s="52">
        <v>-39.345661</v>
      </c>
      <c r="L22" s="16">
        <v>7.615628707599199E-3</v>
      </c>
    </row>
    <row r="23" spans="2:12" x14ac:dyDescent="0.25">
      <c r="B23" s="17" t="s">
        <v>79</v>
      </c>
      <c r="C23" s="53">
        <v>188.60762</v>
      </c>
      <c r="D23" s="53">
        <v>184.742997</v>
      </c>
      <c r="E23" s="95">
        <v>-2.049028029726474E-2</v>
      </c>
      <c r="F23" s="53">
        <v>-3.8646229999999946</v>
      </c>
      <c r="G23" s="95">
        <v>6.462628791416466E-3</v>
      </c>
      <c r="H23" s="53">
        <v>21.269013000000001</v>
      </c>
      <c r="I23" s="53">
        <v>19.852454999999999</v>
      </c>
      <c r="J23" s="95">
        <v>-6.6601962206708998E-2</v>
      </c>
      <c r="K23" s="53">
        <v>-1.416558000000002</v>
      </c>
      <c r="L23" s="95">
        <v>6.2702975820144594E-3</v>
      </c>
    </row>
    <row r="24" spans="2:12" x14ac:dyDescent="0.25">
      <c r="B24" s="15" t="s">
        <v>76</v>
      </c>
      <c r="C24" s="52">
        <v>179.024823</v>
      </c>
      <c r="D24" s="52">
        <v>183.11980600000001</v>
      </c>
      <c r="E24" s="16">
        <v>2.2873827949546399E-2</v>
      </c>
      <c r="F24" s="52">
        <v>4.0949830000000134</v>
      </c>
      <c r="G24" s="16">
        <v>6.4058467695757787E-3</v>
      </c>
      <c r="H24" s="52">
        <v>23.474937000000001</v>
      </c>
      <c r="I24" s="52">
        <v>18.520586999999999</v>
      </c>
      <c r="J24" s="16">
        <v>-0.21104848971479673</v>
      </c>
      <c r="K24" s="52">
        <v>-4.9543500000000016</v>
      </c>
      <c r="L24" s="16">
        <v>5.8496338051686018E-3</v>
      </c>
    </row>
    <row r="25" spans="2:12" x14ac:dyDescent="0.25">
      <c r="B25" s="17" t="s">
        <v>83</v>
      </c>
      <c r="C25" s="53">
        <v>127.51991599999999</v>
      </c>
      <c r="D25" s="53">
        <v>116.58277</v>
      </c>
      <c r="E25" s="95">
        <v>-8.5768139935098464E-2</v>
      </c>
      <c r="F25" s="53">
        <v>-10.937145999999998</v>
      </c>
      <c r="G25" s="95">
        <v>4.0782664470095384E-3</v>
      </c>
      <c r="H25" s="53">
        <v>21.107873000000001</v>
      </c>
      <c r="I25" s="53">
        <v>14.571942999999999</v>
      </c>
      <c r="J25" s="95">
        <v>-0.30964417873842631</v>
      </c>
      <c r="K25" s="53">
        <v>-6.5359300000000022</v>
      </c>
      <c r="L25" s="95">
        <v>4.6024745533060031E-3</v>
      </c>
    </row>
    <row r="26" spans="2:12" x14ac:dyDescent="0.25">
      <c r="B26" s="15" t="s">
        <v>85</v>
      </c>
      <c r="C26" s="52">
        <v>99.310554999999994</v>
      </c>
      <c r="D26" s="52">
        <v>66.580827999999997</v>
      </c>
      <c r="E26" s="16">
        <v>-0.32956947023405514</v>
      </c>
      <c r="F26" s="52">
        <v>-32.729726999999997</v>
      </c>
      <c r="G26" s="16">
        <v>2.3291122422851437E-3</v>
      </c>
      <c r="H26" s="52">
        <v>10.063775</v>
      </c>
      <c r="I26" s="52">
        <v>11.368167</v>
      </c>
      <c r="J26" s="16">
        <v>0.12961259567110761</v>
      </c>
      <c r="K26" s="52">
        <v>1.304392</v>
      </c>
      <c r="L26" s="16">
        <v>3.5905780948520759E-3</v>
      </c>
    </row>
    <row r="27" spans="2:12" x14ac:dyDescent="0.25">
      <c r="B27" s="17" t="s">
        <v>86</v>
      </c>
      <c r="C27" s="53">
        <v>46.316850000000002</v>
      </c>
      <c r="D27" s="53">
        <v>66.831320000000005</v>
      </c>
      <c r="E27" s="95">
        <v>0.44291591505035433</v>
      </c>
      <c r="F27" s="53">
        <v>20.514470000000003</v>
      </c>
      <c r="G27" s="95">
        <v>2.3378748846451113E-3</v>
      </c>
      <c r="H27" s="53">
        <v>7.1528559999999999</v>
      </c>
      <c r="I27" s="53">
        <v>9.2349639999999997</v>
      </c>
      <c r="J27" s="95">
        <v>0.29108764387260133</v>
      </c>
      <c r="K27" s="53">
        <v>2.0821079999999998</v>
      </c>
      <c r="L27" s="95">
        <v>2.9168167080187604E-3</v>
      </c>
    </row>
    <row r="28" spans="2:12" x14ac:dyDescent="0.25">
      <c r="B28" s="15" t="s">
        <v>80</v>
      </c>
      <c r="C28" s="52">
        <v>157.88384600000001</v>
      </c>
      <c r="D28" s="52">
        <v>123.230146</v>
      </c>
      <c r="E28" s="16">
        <v>-0.21948857263079335</v>
      </c>
      <c r="F28" s="52">
        <v>-34.653700000000001</v>
      </c>
      <c r="G28" s="16">
        <v>4.3108031289004946E-3</v>
      </c>
      <c r="H28" s="52">
        <v>12.386046</v>
      </c>
      <c r="I28" s="52">
        <v>8.5237090000000002</v>
      </c>
      <c r="J28" s="16">
        <v>-0.31182969932454641</v>
      </c>
      <c r="K28" s="52">
        <v>-3.8623370000000001</v>
      </c>
      <c r="L28" s="16">
        <v>2.6921704107877283E-3</v>
      </c>
    </row>
    <row r="29" spans="2:12" x14ac:dyDescent="0.25">
      <c r="B29" s="17" t="s">
        <v>81</v>
      </c>
      <c r="C29" s="53">
        <v>57.497642999999997</v>
      </c>
      <c r="D29" s="53">
        <v>72.288917999999995</v>
      </c>
      <c r="E29" s="95">
        <v>0.25725011023495337</v>
      </c>
      <c r="F29" s="53">
        <v>14.791274999999999</v>
      </c>
      <c r="G29" s="95">
        <v>2.5287910792480216E-3</v>
      </c>
      <c r="H29" s="53">
        <v>8.6954820000000002</v>
      </c>
      <c r="I29" s="53">
        <v>7.970707</v>
      </c>
      <c r="J29" s="95">
        <v>-8.3350756174298324E-2</v>
      </c>
      <c r="K29" s="53">
        <v>-0.72477500000000017</v>
      </c>
      <c r="L29" s="95">
        <v>2.5175075238324796E-3</v>
      </c>
    </row>
    <row r="30" spans="2:12" x14ac:dyDescent="0.25">
      <c r="B30" s="15" t="s">
        <v>84</v>
      </c>
      <c r="C30" s="52">
        <v>48.936574999999998</v>
      </c>
      <c r="D30" s="52">
        <v>44.686273</v>
      </c>
      <c r="E30" s="16">
        <v>-8.6853278963638147E-2</v>
      </c>
      <c r="F30" s="52">
        <v>-4.2503019999999978</v>
      </c>
      <c r="G30" s="16">
        <v>1.5632029314263873E-3</v>
      </c>
      <c r="H30" s="52">
        <v>5.7987390000000003</v>
      </c>
      <c r="I30" s="52">
        <v>4.9204999999999997</v>
      </c>
      <c r="J30" s="16">
        <v>-0.15145344530940275</v>
      </c>
      <c r="K30" s="52">
        <v>-0.87823900000000066</v>
      </c>
      <c r="L30" s="16">
        <v>1.5541150579261934E-3</v>
      </c>
    </row>
    <row r="31" spans="2:12" x14ac:dyDescent="0.25">
      <c r="B31" s="17" t="s">
        <v>82</v>
      </c>
      <c r="C31" s="53">
        <v>45.158394000000001</v>
      </c>
      <c r="D31" s="53">
        <v>36.225025000000002</v>
      </c>
      <c r="E31" s="95">
        <v>-0.19782300052566082</v>
      </c>
      <c r="F31" s="53">
        <v>-8.933368999999999</v>
      </c>
      <c r="G31" s="95">
        <v>1.2672138773129316E-3</v>
      </c>
      <c r="H31" s="53">
        <v>4.158614</v>
      </c>
      <c r="I31" s="53">
        <v>4.2100249999999999</v>
      </c>
      <c r="J31" s="95">
        <v>1.2362532324471598E-2</v>
      </c>
      <c r="K31" s="53">
        <v>5.1410999999999873E-2</v>
      </c>
      <c r="L31" s="95">
        <v>1.3297151197532208E-3</v>
      </c>
    </row>
    <row r="32" spans="2:12" x14ac:dyDescent="0.25">
      <c r="B32" s="15" t="s">
        <v>87</v>
      </c>
      <c r="C32" s="52">
        <v>32.090127000000003</v>
      </c>
      <c r="D32" s="52">
        <v>27.082688000000001</v>
      </c>
      <c r="E32" s="16">
        <v>-0.15604297857718052</v>
      </c>
      <c r="F32" s="52">
        <v>-5.0074390000000015</v>
      </c>
      <c r="G32" s="16">
        <v>9.4739915482560484E-4</v>
      </c>
      <c r="H32" s="52">
        <v>3.894326</v>
      </c>
      <c r="I32" s="52">
        <v>2.6852610000000001</v>
      </c>
      <c r="J32" s="16">
        <v>-0.3104683583243929</v>
      </c>
      <c r="K32" s="52">
        <v>-1.2090649999999998</v>
      </c>
      <c r="L32" s="16">
        <v>8.4812611615932287E-4</v>
      </c>
    </row>
    <row r="33" spans="2:12" x14ac:dyDescent="0.25">
      <c r="B33" s="17" t="s">
        <v>88</v>
      </c>
      <c r="C33" s="53">
        <v>14.53373</v>
      </c>
      <c r="D33" s="53">
        <v>8.7611310000000007</v>
      </c>
      <c r="E33" s="95">
        <v>-0.39718633826278593</v>
      </c>
      <c r="F33" s="53">
        <v>-5.7725989999999996</v>
      </c>
      <c r="G33" s="67">
        <v>3.0647947887286542E-4</v>
      </c>
      <c r="H33" s="53">
        <v>1.045552</v>
      </c>
      <c r="I33" s="53">
        <v>1.203832</v>
      </c>
      <c r="J33" s="95">
        <v>0.15138414923408883</v>
      </c>
      <c r="K33" s="53">
        <v>0.15827999999999998</v>
      </c>
      <c r="L33" s="67">
        <v>3.8022425331031508E-4</v>
      </c>
    </row>
    <row r="34" spans="2:12" ht="13.5" thickBot="1" x14ac:dyDescent="0.3">
      <c r="B34" s="19" t="s">
        <v>19</v>
      </c>
      <c r="C34" s="55">
        <v>29852.939616</v>
      </c>
      <c r="D34" s="55">
        <v>28586.354401999994</v>
      </c>
      <c r="E34" s="20">
        <v>-4.2427487218751669E-2</v>
      </c>
      <c r="F34" s="55">
        <v>-1266.5852140000061</v>
      </c>
      <c r="G34" s="20">
        <v>1</v>
      </c>
      <c r="H34" s="55">
        <v>3402.0935050000003</v>
      </c>
      <c r="I34" s="55">
        <v>3166.1104980000005</v>
      </c>
      <c r="J34" s="20">
        <v>-6.9364056764806614E-2</v>
      </c>
      <c r="K34" s="55">
        <v>-235.98300699999982</v>
      </c>
      <c r="L34" s="20">
        <v>1</v>
      </c>
    </row>
    <row r="36" spans="2:12" x14ac:dyDescent="0.25">
      <c r="B36" s="185" t="s">
        <v>128</v>
      </c>
      <c r="C36" s="185"/>
      <c r="D36" s="185"/>
      <c r="E36" s="185"/>
      <c r="F36" s="185"/>
      <c r="G36" s="185"/>
      <c r="H36" s="185"/>
      <c r="I36" s="185"/>
      <c r="J36" s="185"/>
      <c r="K36" s="185"/>
    </row>
    <row r="37" spans="2:12" ht="25.5" customHeight="1" x14ac:dyDescent="0.25">
      <c r="B37" s="186" t="s">
        <v>136</v>
      </c>
      <c r="C37" s="186"/>
      <c r="D37" s="186"/>
      <c r="E37" s="186"/>
      <c r="F37" s="186"/>
      <c r="G37" s="186"/>
      <c r="H37" s="186"/>
      <c r="I37" s="186"/>
      <c r="J37" s="186"/>
      <c r="K37" s="186"/>
    </row>
  </sheetData>
  <mergeCells count="7">
    <mergeCell ref="H6:L6"/>
    <mergeCell ref="B36:K36"/>
    <mergeCell ref="B37:K37"/>
    <mergeCell ref="B2:G2"/>
    <mergeCell ref="B3:G3"/>
    <mergeCell ref="B6:B7"/>
    <mergeCell ref="C6:G6"/>
  </mergeCells>
  <pageMargins left="0.7" right="0.7" top="0.75" bottom="0.75" header="0.3" footer="0.3"/>
  <pageSetup scale="8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theme="9" tint="-0.499984740745262"/>
  </sheetPr>
  <dimension ref="A2:L37"/>
  <sheetViews>
    <sheetView showGridLines="0" workbookViewId="0">
      <selection activeCell="O37" sqref="O37"/>
    </sheetView>
  </sheetViews>
  <sheetFormatPr baseColWidth="10" defaultColWidth="11.42578125" defaultRowHeight="12.75" x14ac:dyDescent="0.25"/>
  <cols>
    <col min="1" max="1" width="11.42578125" style="23"/>
    <col min="2" max="2" width="16.28515625" style="23" customWidth="1"/>
    <col min="3" max="16384" width="11.42578125" style="23"/>
  </cols>
  <sheetData>
    <row r="2" spans="1:12" x14ac:dyDescent="0.25">
      <c r="A2" s="23" t="s">
        <v>129</v>
      </c>
      <c r="B2" s="186" t="s">
        <v>127</v>
      </c>
      <c r="C2" s="186"/>
      <c r="D2" s="186"/>
      <c r="E2" s="186"/>
      <c r="F2" s="186"/>
      <c r="G2" s="186"/>
    </row>
    <row r="3" spans="1:12" x14ac:dyDescent="0.25">
      <c r="B3" s="186" t="s">
        <v>122</v>
      </c>
      <c r="C3" s="186"/>
      <c r="D3" s="186"/>
      <c r="E3" s="186"/>
      <c r="F3" s="186"/>
      <c r="G3" s="186"/>
    </row>
    <row r="4" spans="1:12" x14ac:dyDescent="0.25">
      <c r="B4" s="69"/>
      <c r="C4" s="69"/>
      <c r="D4" s="69"/>
      <c r="E4" s="69"/>
      <c r="F4" s="69"/>
      <c r="G4" s="69"/>
    </row>
    <row r="5" spans="1:12" ht="13.5" thickBot="1" x14ac:dyDescent="0.3"/>
    <row r="6" spans="1:12" ht="12.75" customHeight="1" x14ac:dyDescent="0.25">
      <c r="B6" s="210" t="s">
        <v>139</v>
      </c>
      <c r="C6" s="204" t="s">
        <v>252</v>
      </c>
      <c r="D6" s="205"/>
      <c r="E6" s="205"/>
      <c r="F6" s="205"/>
      <c r="G6" s="206"/>
      <c r="H6" s="209" t="s">
        <v>185</v>
      </c>
      <c r="I6" s="202"/>
      <c r="J6" s="202"/>
      <c r="K6" s="202"/>
      <c r="L6" s="202"/>
    </row>
    <row r="7" spans="1:12" ht="26.25" thickBot="1" x14ac:dyDescent="0.3">
      <c r="B7" s="211"/>
      <c r="C7" s="33">
        <f>+'Cuadro 3'!C7</f>
        <v>2023</v>
      </c>
      <c r="D7" s="33">
        <f>+'Cuadro 3'!D7</f>
        <v>2024</v>
      </c>
      <c r="E7" s="34" t="s">
        <v>191</v>
      </c>
      <c r="F7" s="33" t="s">
        <v>192</v>
      </c>
      <c r="G7" s="34" t="s">
        <v>193</v>
      </c>
      <c r="H7" s="106">
        <f>+C7</f>
        <v>2023</v>
      </c>
      <c r="I7" s="106">
        <f>+D7</f>
        <v>2024</v>
      </c>
      <c r="J7" s="107" t="str">
        <f>+E7</f>
        <v>% Var.
'2024/2023</v>
      </c>
      <c r="K7" s="106" t="str">
        <f>+F7</f>
        <v>US$ Dif.
'2024/2023</v>
      </c>
      <c r="L7" s="107" t="str">
        <f>+G7</f>
        <v>% Part.
2024</v>
      </c>
    </row>
    <row r="8" spans="1:12" ht="13.5" thickTop="1" x14ac:dyDescent="0.25">
      <c r="B8" s="15" t="s">
        <v>64</v>
      </c>
      <c r="C8" s="177">
        <v>11650.062094999999</v>
      </c>
      <c r="D8" s="177">
        <v>11972.808357</v>
      </c>
      <c r="E8" s="16">
        <v>2.7703394142295501E-2</v>
      </c>
      <c r="F8" s="177">
        <v>322.74626200000057</v>
      </c>
      <c r="G8" s="16">
        <v>0.23220808172951735</v>
      </c>
      <c r="H8" s="177">
        <v>1813.490319</v>
      </c>
      <c r="I8" s="177">
        <v>1928.045685</v>
      </c>
      <c r="J8" s="16">
        <v>6.3168446393013333E-2</v>
      </c>
      <c r="K8" s="177">
        <v>114.55536600000005</v>
      </c>
      <c r="L8" s="166">
        <v>0.27658015673546305</v>
      </c>
    </row>
    <row r="9" spans="1:12" x14ac:dyDescent="0.25">
      <c r="A9" s="75"/>
      <c r="B9" s="17" t="s">
        <v>68</v>
      </c>
      <c r="C9" s="178">
        <v>10688.502189000001</v>
      </c>
      <c r="D9" s="178">
        <v>10527.881399</v>
      </c>
      <c r="E9" s="95">
        <v>-1.5027436694105112E-2</v>
      </c>
      <c r="F9" s="178">
        <v>-160.62079000000085</v>
      </c>
      <c r="G9" s="95">
        <v>0.20418427084472354</v>
      </c>
      <c r="H9" s="178">
        <v>1508.6761959999999</v>
      </c>
      <c r="I9" s="178">
        <v>1503.0180130000001</v>
      </c>
      <c r="J9" s="95">
        <v>-3.7504290284432473E-3</v>
      </c>
      <c r="K9" s="178">
        <v>-5.6581829999997808</v>
      </c>
      <c r="L9" s="167">
        <v>0.21560949558711534</v>
      </c>
    </row>
    <row r="10" spans="1:12" x14ac:dyDescent="0.25">
      <c r="A10" s="75"/>
      <c r="B10" s="15" t="s">
        <v>65</v>
      </c>
      <c r="C10" s="177">
        <v>10887.383949999999</v>
      </c>
      <c r="D10" s="177">
        <v>10397.48525</v>
      </c>
      <c r="E10" s="16">
        <v>-4.4996915902832613E-2</v>
      </c>
      <c r="F10" s="177">
        <v>-489.89869999999974</v>
      </c>
      <c r="G10" s="16">
        <v>0.20165528694041646</v>
      </c>
      <c r="H10" s="177">
        <v>1476.4972769999999</v>
      </c>
      <c r="I10" s="177">
        <v>1305.141024</v>
      </c>
      <c r="J10" s="16">
        <v>-0.11605592212683769</v>
      </c>
      <c r="K10" s="177">
        <v>-171.35625299999992</v>
      </c>
      <c r="L10" s="166">
        <v>0.18722383592264449</v>
      </c>
    </row>
    <row r="11" spans="1:12" x14ac:dyDescent="0.25">
      <c r="A11" s="75"/>
      <c r="B11" s="17" t="s">
        <v>66</v>
      </c>
      <c r="C11" s="178">
        <v>7312.847323</v>
      </c>
      <c r="D11" s="178">
        <v>6909.4392680000001</v>
      </c>
      <c r="E11" s="95">
        <v>-5.5164293356873562E-2</v>
      </c>
      <c r="F11" s="178">
        <v>-403.40805499999988</v>
      </c>
      <c r="G11" s="95">
        <v>0.13400595669860854</v>
      </c>
      <c r="H11" s="178">
        <v>990.873018</v>
      </c>
      <c r="I11" s="178">
        <v>859.01211599999999</v>
      </c>
      <c r="J11" s="95">
        <v>-0.13307547950609344</v>
      </c>
      <c r="K11" s="178">
        <v>-131.86090200000001</v>
      </c>
      <c r="L11" s="167">
        <v>0.1232261805461014</v>
      </c>
    </row>
    <row r="12" spans="1:12" x14ac:dyDescent="0.25">
      <c r="B12" s="15" t="s">
        <v>70</v>
      </c>
      <c r="C12" s="177">
        <v>3244.1365569999998</v>
      </c>
      <c r="D12" s="177">
        <v>3304.359586</v>
      </c>
      <c r="E12" s="16">
        <v>1.8563654131653173E-2</v>
      </c>
      <c r="F12" s="177">
        <v>60.223029000000224</v>
      </c>
      <c r="G12" s="16">
        <v>6.4086802187975758E-2</v>
      </c>
      <c r="H12" s="177">
        <v>403.491938</v>
      </c>
      <c r="I12" s="177">
        <v>414.210982</v>
      </c>
      <c r="J12" s="16">
        <v>2.6565695595137218E-2</v>
      </c>
      <c r="K12" s="177">
        <v>10.719043999999997</v>
      </c>
      <c r="L12" s="16">
        <v>5.9418995729403609E-2</v>
      </c>
    </row>
    <row r="13" spans="1:12" x14ac:dyDescent="0.25">
      <c r="B13" s="17" t="s">
        <v>89</v>
      </c>
      <c r="C13" s="178">
        <v>1912.0343949999999</v>
      </c>
      <c r="D13" s="178">
        <v>1511.441206</v>
      </c>
      <c r="E13" s="95">
        <v>-0.20951149730755758</v>
      </c>
      <c r="F13" s="178">
        <v>-400.59318899999994</v>
      </c>
      <c r="G13" s="95">
        <v>2.9313829523297384E-2</v>
      </c>
      <c r="H13" s="178">
        <v>255.54882000000001</v>
      </c>
      <c r="I13" s="178">
        <v>189.92435599999999</v>
      </c>
      <c r="J13" s="95">
        <v>-0.25679814917556665</v>
      </c>
      <c r="K13" s="178">
        <v>-65.624464000000017</v>
      </c>
      <c r="L13" s="95">
        <v>2.7244846197906288E-2</v>
      </c>
    </row>
    <row r="14" spans="1:12" x14ac:dyDescent="0.25">
      <c r="B14" s="15" t="s">
        <v>67</v>
      </c>
      <c r="C14" s="177">
        <v>1371.5042510000001</v>
      </c>
      <c r="D14" s="177">
        <v>1159.4188879999999</v>
      </c>
      <c r="E14" s="16">
        <v>-0.1546370438482878</v>
      </c>
      <c r="F14" s="177">
        <v>-212.08536300000014</v>
      </c>
      <c r="G14" s="16">
        <v>2.2486490042751304E-2</v>
      </c>
      <c r="H14" s="177">
        <v>174.081041</v>
      </c>
      <c r="I14" s="177">
        <v>106.308587</v>
      </c>
      <c r="J14" s="16">
        <v>-0.38931553723877377</v>
      </c>
      <c r="K14" s="177">
        <v>-67.772453999999996</v>
      </c>
      <c r="L14" s="16">
        <v>1.525007725882056E-2</v>
      </c>
    </row>
    <row r="15" spans="1:12" x14ac:dyDescent="0.25">
      <c r="B15" s="17" t="s">
        <v>69</v>
      </c>
      <c r="C15" s="178">
        <v>873.06704500000001</v>
      </c>
      <c r="D15" s="178">
        <v>948.38347699999997</v>
      </c>
      <c r="E15" s="95">
        <v>8.6266492855654686E-2</v>
      </c>
      <c r="F15" s="178">
        <v>75.316431999999963</v>
      </c>
      <c r="G15" s="95">
        <v>1.8393538205210232E-2</v>
      </c>
      <c r="H15" s="178">
        <v>94.678768000000005</v>
      </c>
      <c r="I15" s="178">
        <v>92.473769000000004</v>
      </c>
      <c r="J15" s="95">
        <v>-2.3289265867929343E-2</v>
      </c>
      <c r="K15" s="178">
        <v>-2.2049990000000008</v>
      </c>
      <c r="L15" s="95">
        <v>1.3265458242468463E-2</v>
      </c>
    </row>
    <row r="16" spans="1:12" x14ac:dyDescent="0.25">
      <c r="B16" s="15" t="s">
        <v>79</v>
      </c>
      <c r="C16" s="177">
        <v>774.32829400000003</v>
      </c>
      <c r="D16" s="177">
        <v>787.293001</v>
      </c>
      <c r="E16" s="16">
        <v>1.6743165786990977E-2</v>
      </c>
      <c r="F16" s="177">
        <v>122.767776</v>
      </c>
      <c r="G16" s="16">
        <v>1.5269249458453099E-2</v>
      </c>
      <c r="H16" s="177">
        <v>122.767776</v>
      </c>
      <c r="I16" s="177">
        <v>95.901131000000007</v>
      </c>
      <c r="J16" s="16">
        <v>-0.2188411802784469</v>
      </c>
      <c r="K16" s="177">
        <v>-26.866644999999991</v>
      </c>
      <c r="L16" s="16">
        <v>1.375711688236691E-2</v>
      </c>
    </row>
    <row r="17" spans="2:12" x14ac:dyDescent="0.25">
      <c r="B17" s="17" t="s">
        <v>72</v>
      </c>
      <c r="C17" s="178">
        <v>813.09575900000004</v>
      </c>
      <c r="D17" s="178">
        <v>755.32590200000004</v>
      </c>
      <c r="E17" s="95">
        <v>-7.104926616644669E-2</v>
      </c>
      <c r="F17" s="178">
        <v>-57.769857000000002</v>
      </c>
      <c r="G17" s="95">
        <v>1.4649259685301202E-2</v>
      </c>
      <c r="H17" s="178">
        <v>98.328083000000007</v>
      </c>
      <c r="I17" s="178">
        <v>92.049529000000007</v>
      </c>
      <c r="J17" s="95">
        <v>-6.3853111018141173E-2</v>
      </c>
      <c r="K17" s="178">
        <v>-6.2785539999999997</v>
      </c>
      <c r="L17" s="95">
        <v>1.32046005736869E-2</v>
      </c>
    </row>
    <row r="18" spans="2:12" x14ac:dyDescent="0.25">
      <c r="B18" s="15" t="s">
        <v>77</v>
      </c>
      <c r="C18" s="177">
        <v>705.46769099999995</v>
      </c>
      <c r="D18" s="177">
        <v>626.02152100000001</v>
      </c>
      <c r="E18" s="16">
        <v>-0.11261489507391198</v>
      </c>
      <c r="F18" s="177">
        <v>-79.446169999999938</v>
      </c>
      <c r="G18" s="16">
        <v>1.2141450207696226E-2</v>
      </c>
      <c r="H18" s="177">
        <v>39.45628</v>
      </c>
      <c r="I18" s="177">
        <v>72.404008000000005</v>
      </c>
      <c r="J18" s="16">
        <v>0.83504395244559304</v>
      </c>
      <c r="K18" s="177">
        <v>32.947728000000005</v>
      </c>
      <c r="L18" s="16">
        <v>1.0386430174716384E-2</v>
      </c>
    </row>
    <row r="19" spans="2:12" x14ac:dyDescent="0.25">
      <c r="B19" s="17" t="s">
        <v>71</v>
      </c>
      <c r="C19" s="178">
        <v>567.49585999999999</v>
      </c>
      <c r="D19" s="178">
        <v>375.55050999999997</v>
      </c>
      <c r="E19" s="95">
        <v>-0.33823215908570681</v>
      </c>
      <c r="F19" s="178">
        <v>-191.94535000000002</v>
      </c>
      <c r="G19" s="95">
        <v>7.2836598498343371E-3</v>
      </c>
      <c r="H19" s="178">
        <v>71.885630000000006</v>
      </c>
      <c r="I19" s="178">
        <v>44.818707000000003</v>
      </c>
      <c r="J19" s="95">
        <v>-0.37652758972829481</v>
      </c>
      <c r="K19" s="178">
        <v>-27.066923000000003</v>
      </c>
      <c r="L19" s="95">
        <v>6.4292900853855006E-3</v>
      </c>
    </row>
    <row r="20" spans="2:12" x14ac:dyDescent="0.25">
      <c r="B20" s="15" t="s">
        <v>76</v>
      </c>
      <c r="C20" s="177">
        <v>372.38984299999998</v>
      </c>
      <c r="D20" s="177">
        <v>352.28896700000001</v>
      </c>
      <c r="E20" s="16">
        <v>-5.3978045797559493E-2</v>
      </c>
      <c r="F20" s="177">
        <v>-20.100875999999971</v>
      </c>
      <c r="G20" s="16">
        <v>6.8325110368709493E-3</v>
      </c>
      <c r="H20" s="177">
        <v>45.578021</v>
      </c>
      <c r="I20" s="177">
        <v>50.600828</v>
      </c>
      <c r="J20" s="16">
        <v>0.11020239338605764</v>
      </c>
      <c r="K20" s="177">
        <v>5.0228070000000002</v>
      </c>
      <c r="L20" s="16">
        <v>7.2587413504074756E-3</v>
      </c>
    </row>
    <row r="21" spans="2:12" x14ac:dyDescent="0.25">
      <c r="B21" s="17" t="s">
        <v>73</v>
      </c>
      <c r="C21" s="178">
        <v>388.80797899999999</v>
      </c>
      <c r="D21" s="178">
        <v>338.97028799999998</v>
      </c>
      <c r="E21" s="95">
        <v>-0.12818073108525385</v>
      </c>
      <c r="F21" s="178">
        <v>-49.837691000000007</v>
      </c>
      <c r="G21" s="95">
        <v>6.5742003039548046E-3</v>
      </c>
      <c r="H21" s="178">
        <v>48.012934999999999</v>
      </c>
      <c r="I21" s="178">
        <v>33.993856999999998</v>
      </c>
      <c r="J21" s="95">
        <v>-0.29198544100667878</v>
      </c>
      <c r="K21" s="178">
        <v>-14.019078</v>
      </c>
      <c r="L21" s="95">
        <v>4.8764541059632188E-3</v>
      </c>
    </row>
    <row r="22" spans="2:12" x14ac:dyDescent="0.25">
      <c r="B22" s="15" t="s">
        <v>75</v>
      </c>
      <c r="C22" s="177">
        <v>308.16635400000001</v>
      </c>
      <c r="D22" s="177">
        <v>326.47918299999998</v>
      </c>
      <c r="E22" s="16">
        <v>5.9425140876995242E-2</v>
      </c>
      <c r="F22" s="177">
        <v>18.312828999999965</v>
      </c>
      <c r="G22" s="16">
        <v>6.3319400552107278E-3</v>
      </c>
      <c r="H22" s="177">
        <v>49.338192999999997</v>
      </c>
      <c r="I22" s="177">
        <v>39.637684</v>
      </c>
      <c r="J22" s="16">
        <v>-0.19661257152243083</v>
      </c>
      <c r="K22" s="177">
        <v>-9.7005089999999967</v>
      </c>
      <c r="L22" s="16">
        <v>5.6860669529989662E-3</v>
      </c>
    </row>
    <row r="23" spans="2:12" x14ac:dyDescent="0.25">
      <c r="B23" s="17" t="s">
        <v>85</v>
      </c>
      <c r="C23" s="178">
        <v>228.55523600000001</v>
      </c>
      <c r="D23" s="178">
        <v>250.220021</v>
      </c>
      <c r="E23" s="95">
        <v>9.4790149546169156E-2</v>
      </c>
      <c r="F23" s="178">
        <v>21.664784999999995</v>
      </c>
      <c r="G23" s="95">
        <v>4.85292250190901E-3</v>
      </c>
      <c r="H23" s="178">
        <v>34.312862000000003</v>
      </c>
      <c r="I23" s="178">
        <v>34.481288999999997</v>
      </c>
      <c r="J23" s="95">
        <v>4.9085675219977531E-3</v>
      </c>
      <c r="K23" s="169">
        <v>0.16842699999999411</v>
      </c>
      <c r="L23" s="95">
        <v>4.9463767328007044E-3</v>
      </c>
    </row>
    <row r="24" spans="2:12" x14ac:dyDescent="0.25">
      <c r="B24" s="15" t="s">
        <v>84</v>
      </c>
      <c r="C24" s="177">
        <v>198.46143799999999</v>
      </c>
      <c r="D24" s="177">
        <v>249.00365400000001</v>
      </c>
      <c r="E24" s="16">
        <v>0.25467020953461006</v>
      </c>
      <c r="F24" s="177">
        <v>50.542216000000025</v>
      </c>
      <c r="G24" s="16">
        <v>4.8293315248109803E-3</v>
      </c>
      <c r="H24" s="177">
        <v>26.380780000000001</v>
      </c>
      <c r="I24" s="177">
        <v>38.555562000000002</v>
      </c>
      <c r="J24" s="16">
        <v>0.46150197226920509</v>
      </c>
      <c r="K24" s="177">
        <v>12.174782</v>
      </c>
      <c r="L24" s="16">
        <v>5.5308354277838929E-3</v>
      </c>
    </row>
    <row r="25" spans="2:12" x14ac:dyDescent="0.25">
      <c r="B25" s="17" t="s">
        <v>83</v>
      </c>
      <c r="C25" s="178">
        <v>443.63950199999999</v>
      </c>
      <c r="D25" s="178">
        <v>182.936767</v>
      </c>
      <c r="E25" s="95">
        <v>-0.58764545047208172</v>
      </c>
      <c r="F25" s="178">
        <v>-260.70273499999996</v>
      </c>
      <c r="G25" s="95">
        <v>3.5479892834026487E-3</v>
      </c>
      <c r="H25" s="178">
        <v>45.595381000000003</v>
      </c>
      <c r="I25" s="178">
        <v>10.679997999999999</v>
      </c>
      <c r="J25" s="95">
        <v>-0.76576579105677389</v>
      </c>
      <c r="K25" s="178">
        <v>-34.915383000000006</v>
      </c>
      <c r="L25" s="95">
        <v>1.5320568095223489E-3</v>
      </c>
    </row>
    <row r="26" spans="2:12" x14ac:dyDescent="0.25">
      <c r="B26" s="15" t="s">
        <v>81</v>
      </c>
      <c r="C26" s="177">
        <v>158.615442</v>
      </c>
      <c r="D26" s="177">
        <v>182.44018600000001</v>
      </c>
      <c r="E26" s="16">
        <v>0.15020444226357244</v>
      </c>
      <c r="F26" s="177">
        <v>23.82474400000001</v>
      </c>
      <c r="G26" s="16">
        <v>3.5383582830562756E-3</v>
      </c>
      <c r="H26" s="177">
        <v>17.542515999999999</v>
      </c>
      <c r="I26" s="177">
        <v>17.216113</v>
      </c>
      <c r="J26" s="16">
        <v>-1.8606396026658811E-2</v>
      </c>
      <c r="K26" s="168">
        <v>-0.32640299999999911</v>
      </c>
      <c r="L26" s="16">
        <v>2.4696692972373435E-3</v>
      </c>
    </row>
    <row r="27" spans="2:12" x14ac:dyDescent="0.25">
      <c r="B27" s="17" t="s">
        <v>74</v>
      </c>
      <c r="C27" s="178">
        <v>165.67063099999999</v>
      </c>
      <c r="D27" s="178">
        <v>140.34083999999999</v>
      </c>
      <c r="E27" s="95">
        <v>-0.15289246408435542</v>
      </c>
      <c r="F27" s="178">
        <v>-25.329791</v>
      </c>
      <c r="G27" s="95">
        <v>2.7218574183270972E-3</v>
      </c>
      <c r="H27" s="178">
        <v>14.918741000000001</v>
      </c>
      <c r="I27" s="178">
        <v>15.217202</v>
      </c>
      <c r="J27" s="95">
        <v>2.0005776626861538E-2</v>
      </c>
      <c r="K27" s="169">
        <v>0.29846099999999964</v>
      </c>
      <c r="L27" s="95">
        <v>2.1829234374367026E-3</v>
      </c>
    </row>
    <row r="28" spans="2:12" x14ac:dyDescent="0.25">
      <c r="B28" s="15" t="s">
        <v>82</v>
      </c>
      <c r="C28" s="177">
        <v>114.098291</v>
      </c>
      <c r="D28" s="177">
        <v>130.86951999999999</v>
      </c>
      <c r="E28" s="16">
        <v>0.14698930941919186</v>
      </c>
      <c r="F28" s="177">
        <v>16.771228999999991</v>
      </c>
      <c r="G28" s="16">
        <v>2.5381647554974479E-3</v>
      </c>
      <c r="H28" s="177">
        <v>17.701336999999999</v>
      </c>
      <c r="I28" s="177">
        <v>12.936650999999999</v>
      </c>
      <c r="J28" s="166">
        <v>-0.26917096714219946</v>
      </c>
      <c r="K28" s="168">
        <v>-4.7646859999999993</v>
      </c>
      <c r="L28" s="16">
        <v>1.8557760270146216E-3</v>
      </c>
    </row>
    <row r="29" spans="2:12" x14ac:dyDescent="0.25">
      <c r="B29" s="17" t="s">
        <v>78</v>
      </c>
      <c r="C29" s="178">
        <v>119.586929</v>
      </c>
      <c r="D29" s="178">
        <v>91.108953999999997</v>
      </c>
      <c r="E29" s="95">
        <v>-0.23813618459923824</v>
      </c>
      <c r="F29" s="178">
        <v>-28.477975000000001</v>
      </c>
      <c r="G29" s="95">
        <v>1.7670236427323812E-3</v>
      </c>
      <c r="H29" s="178">
        <v>15.730814000000001</v>
      </c>
      <c r="I29" s="178">
        <v>9.7348999999999997</v>
      </c>
      <c r="J29" s="95">
        <v>-0.38115726242774217</v>
      </c>
      <c r="K29" s="169">
        <v>-5.9959140000000009</v>
      </c>
      <c r="L29" s="95">
        <v>1.3964815194739844E-3</v>
      </c>
    </row>
    <row r="30" spans="2:12" x14ac:dyDescent="0.25">
      <c r="B30" s="15" t="s">
        <v>80</v>
      </c>
      <c r="C30" s="177">
        <v>15.198653999999999</v>
      </c>
      <c r="D30" s="177">
        <v>19.087855000000001</v>
      </c>
      <c r="E30" s="16">
        <v>0.25589114667654145</v>
      </c>
      <c r="F30" s="177">
        <v>3.8892010000000017</v>
      </c>
      <c r="G30" s="16">
        <v>3.7020171556406516E-4</v>
      </c>
      <c r="H30" s="168">
        <v>2.046246</v>
      </c>
      <c r="I30" s="168">
        <v>2.4769070000000002</v>
      </c>
      <c r="J30" s="16">
        <v>0.21046394226305165</v>
      </c>
      <c r="K30" s="168">
        <v>0.43066100000000018</v>
      </c>
      <c r="L30" s="16">
        <v>3.5531488263420771E-4</v>
      </c>
    </row>
    <row r="31" spans="2:12" x14ac:dyDescent="0.25">
      <c r="B31" s="17" t="s">
        <v>86</v>
      </c>
      <c r="C31" s="178">
        <v>6.1376670000000004</v>
      </c>
      <c r="D31" s="178">
        <v>12.455774</v>
      </c>
      <c r="E31" s="95">
        <v>1.0293987927334602</v>
      </c>
      <c r="F31" s="178">
        <v>6.3181069999999995</v>
      </c>
      <c r="G31" s="95">
        <v>2.4157501738557204E-4</v>
      </c>
      <c r="H31" s="169">
        <v>0.44568099999999999</v>
      </c>
      <c r="I31" s="169">
        <v>1.058924</v>
      </c>
      <c r="J31" s="95">
        <v>1.3759684617473034</v>
      </c>
      <c r="K31" s="169">
        <v>0.61324299999999998</v>
      </c>
      <c r="L31" s="95">
        <v>1.519037480125599E-4</v>
      </c>
    </row>
    <row r="32" spans="2:12" x14ac:dyDescent="0.25">
      <c r="B32" s="15" t="s">
        <v>87</v>
      </c>
      <c r="C32" s="177">
        <v>14.478051000000001</v>
      </c>
      <c r="D32" s="177">
        <v>6.9603440000000001</v>
      </c>
      <c r="E32" s="16">
        <v>-0.51924855078905297</v>
      </c>
      <c r="F32" s="177">
        <v>-7.5177070000000006</v>
      </c>
      <c r="G32" s="16">
        <v>1.3499323468855182E-4</v>
      </c>
      <c r="H32" s="168">
        <v>2.0842209999999999</v>
      </c>
      <c r="I32" s="168">
        <v>0.77802899999999997</v>
      </c>
      <c r="J32" s="16">
        <v>-0.62670513347672818</v>
      </c>
      <c r="K32" s="168">
        <v>-1.3061919999999998</v>
      </c>
      <c r="L32" s="16">
        <v>1.1160906841516857E-4</v>
      </c>
    </row>
    <row r="33" spans="2:12" x14ac:dyDescent="0.25">
      <c r="B33" s="17" t="s">
        <v>88</v>
      </c>
      <c r="C33" s="178">
        <v>2.404236</v>
      </c>
      <c r="D33" s="178">
        <v>2.1168680000000002</v>
      </c>
      <c r="E33" s="95">
        <v>-0.11952570379946059</v>
      </c>
      <c r="F33" s="169">
        <v>-0.28736799999999985</v>
      </c>
      <c r="G33" s="85">
        <v>4.1055852803925404E-5</v>
      </c>
      <c r="H33" s="169">
        <v>0.24920200000000001</v>
      </c>
      <c r="I33" s="169">
        <v>0.34371800000000002</v>
      </c>
      <c r="J33" s="95">
        <v>0.3792746446657731</v>
      </c>
      <c r="K33" s="169">
        <v>9.4516000000000017E-2</v>
      </c>
      <c r="L33" s="95">
        <v>4.9306704219926146E-5</v>
      </c>
    </row>
    <row r="34" spans="2:12" ht="13.5" thickBot="1" x14ac:dyDescent="0.3">
      <c r="B34" s="19" t="s">
        <v>19</v>
      </c>
      <c r="C34" s="55">
        <f>SUM(C8:C33)</f>
        <v>53336.135662000001</v>
      </c>
      <c r="D34" s="55">
        <f>SUM(D8:D33)</f>
        <v>51560.687586</v>
      </c>
      <c r="E34" s="20">
        <f>+D34/C34-1</f>
        <v>-3.3287902356693211E-2</v>
      </c>
      <c r="F34" s="55">
        <f>+D34-C34</f>
        <v>-1775.4480760000006</v>
      </c>
      <c r="G34" s="20">
        <f>+D34/D34</f>
        <v>1</v>
      </c>
      <c r="H34" s="55">
        <f>SUM(H8:H33)</f>
        <v>7369.7120760000007</v>
      </c>
      <c r="I34" s="55">
        <f>SUM(I8:I33)</f>
        <v>6971.0195690000019</v>
      </c>
      <c r="J34" s="20">
        <f>+I34/H34-1</f>
        <v>-5.4098790141119624E-2</v>
      </c>
      <c r="K34" s="55">
        <f>+I34-H34</f>
        <v>-398.69250699999884</v>
      </c>
      <c r="L34" s="20">
        <f>+I34/I34</f>
        <v>1</v>
      </c>
    </row>
    <row r="36" spans="2:12" x14ac:dyDescent="0.25">
      <c r="B36" s="185" t="s">
        <v>128</v>
      </c>
      <c r="C36" s="185"/>
      <c r="D36" s="185"/>
      <c r="E36" s="185"/>
      <c r="F36" s="185"/>
      <c r="G36" s="185"/>
      <c r="H36" s="185"/>
      <c r="I36" s="185"/>
      <c r="J36" s="185"/>
      <c r="K36" s="185"/>
    </row>
    <row r="37" spans="2:12" ht="26.25" customHeight="1" x14ac:dyDescent="0.25">
      <c r="B37" s="186" t="s">
        <v>136</v>
      </c>
      <c r="C37" s="186"/>
      <c r="D37" s="186"/>
      <c r="E37" s="186"/>
      <c r="F37" s="186"/>
      <c r="G37" s="186"/>
      <c r="H37" s="186"/>
      <c r="I37" s="186"/>
      <c r="J37" s="186"/>
      <c r="K37" s="186"/>
    </row>
  </sheetData>
  <mergeCells count="7">
    <mergeCell ref="H6:L6"/>
    <mergeCell ref="B36:K36"/>
    <mergeCell ref="B37:K37"/>
    <mergeCell ref="B2:G2"/>
    <mergeCell ref="B3:G3"/>
    <mergeCell ref="B6:B7"/>
    <mergeCell ref="C6:G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theme="9" tint="-0.499984740745262"/>
    <pageSetUpPr fitToPage="1"/>
  </sheetPr>
  <dimension ref="A2:L38"/>
  <sheetViews>
    <sheetView showGridLines="0" workbookViewId="0">
      <selection activeCell="G28" sqref="G28"/>
    </sheetView>
  </sheetViews>
  <sheetFormatPr baseColWidth="10" defaultColWidth="11.42578125" defaultRowHeight="12.75" x14ac:dyDescent="0.25"/>
  <cols>
    <col min="1" max="1" width="11.42578125" style="23"/>
    <col min="2" max="2" width="51.140625" style="23" customWidth="1"/>
    <col min="3" max="8" width="11.42578125" style="23"/>
    <col min="9" max="9" width="11.42578125" style="23" customWidth="1"/>
    <col min="10" max="12" width="11.42578125" style="23"/>
    <col min="13" max="13" width="11.42578125" style="23" customWidth="1"/>
    <col min="14" max="16384" width="11.42578125" style="23"/>
  </cols>
  <sheetData>
    <row r="2" spans="1:12" x14ac:dyDescent="0.25">
      <c r="A2" s="23" t="s">
        <v>130</v>
      </c>
      <c r="B2" s="186" t="s">
        <v>138</v>
      </c>
      <c r="C2" s="186"/>
      <c r="D2" s="186"/>
      <c r="E2" s="186"/>
      <c r="F2" s="186"/>
      <c r="G2" s="186"/>
    </row>
    <row r="3" spans="1:12" x14ac:dyDescent="0.25">
      <c r="B3" s="186" t="s">
        <v>122</v>
      </c>
      <c r="C3" s="186"/>
      <c r="D3" s="186"/>
      <c r="E3" s="186"/>
      <c r="F3" s="186"/>
      <c r="G3" s="186"/>
    </row>
    <row r="5" spans="1:12" ht="13.5" thickBot="1" x14ac:dyDescent="0.3"/>
    <row r="6" spans="1:12" ht="12.75" customHeight="1" x14ac:dyDescent="0.25">
      <c r="B6" s="210" t="s">
        <v>90</v>
      </c>
      <c r="C6" s="204" t="s">
        <v>252</v>
      </c>
      <c r="D6" s="205"/>
      <c r="E6" s="205"/>
      <c r="F6" s="205"/>
      <c r="G6" s="206"/>
      <c r="H6" s="209" t="s">
        <v>185</v>
      </c>
      <c r="I6" s="202"/>
      <c r="J6" s="202"/>
      <c r="K6" s="202"/>
      <c r="L6" s="202"/>
    </row>
    <row r="7" spans="1:12" ht="26.25" thickBot="1" x14ac:dyDescent="0.3">
      <c r="B7" s="211"/>
      <c r="C7" s="33">
        <v>2023</v>
      </c>
      <c r="D7" s="33">
        <v>2024</v>
      </c>
      <c r="E7" s="34" t="s">
        <v>194</v>
      </c>
      <c r="F7" s="33" t="s">
        <v>195</v>
      </c>
      <c r="G7" s="34" t="s">
        <v>193</v>
      </c>
      <c r="H7" s="106">
        <v>2023</v>
      </c>
      <c r="I7" s="106">
        <v>2024</v>
      </c>
      <c r="J7" s="107" t="s">
        <v>194</v>
      </c>
      <c r="K7" s="106" t="s">
        <v>195</v>
      </c>
      <c r="L7" s="107" t="s">
        <v>193</v>
      </c>
    </row>
    <row r="8" spans="1:12" ht="13.5" thickTop="1" x14ac:dyDescent="0.25">
      <c r="B8" s="15" t="s">
        <v>91</v>
      </c>
      <c r="C8" s="77">
        <v>160.58857800000001</v>
      </c>
      <c r="D8" s="77">
        <v>263.22371700000002</v>
      </c>
      <c r="E8" s="28">
        <v>0.63911854926568945</v>
      </c>
      <c r="F8" s="30">
        <v>102.63513900000001</v>
      </c>
      <c r="G8" s="28">
        <v>0.14566537403671106</v>
      </c>
      <c r="H8" s="77">
        <v>19.896633999999999</v>
      </c>
      <c r="I8" s="77">
        <v>28.361198999999999</v>
      </c>
      <c r="J8" s="28">
        <v>0.42542698428286929</v>
      </c>
      <c r="K8" s="30">
        <v>8.4645650000000003</v>
      </c>
      <c r="L8" s="28">
        <v>0.13695750484869915</v>
      </c>
    </row>
    <row r="9" spans="1:12" x14ac:dyDescent="0.25">
      <c r="B9" s="17" t="s">
        <v>92</v>
      </c>
      <c r="C9" s="112">
        <v>159.207232</v>
      </c>
      <c r="D9" s="112">
        <v>235.989487</v>
      </c>
      <c r="E9" s="96">
        <v>0.48227868819426489</v>
      </c>
      <c r="F9" s="163">
        <v>76.782254999999992</v>
      </c>
      <c r="G9" s="96">
        <v>0.13059422336394771</v>
      </c>
      <c r="H9" s="112">
        <v>21.103175</v>
      </c>
      <c r="I9" s="112">
        <v>25.493815000000001</v>
      </c>
      <c r="J9" s="96">
        <v>0.20805589680225856</v>
      </c>
      <c r="K9" s="163">
        <v>4.3906400000000012</v>
      </c>
      <c r="L9" s="96">
        <v>0.12311077861956188</v>
      </c>
    </row>
    <row r="10" spans="1:12" x14ac:dyDescent="0.25">
      <c r="B10" s="15" t="s">
        <v>93</v>
      </c>
      <c r="C10" s="77">
        <v>138.38418200000001</v>
      </c>
      <c r="D10" s="77">
        <v>124.38618700000001</v>
      </c>
      <c r="E10" s="28">
        <v>-0.1011531433556474</v>
      </c>
      <c r="F10" s="30">
        <v>-13.997995000000003</v>
      </c>
      <c r="G10" s="28">
        <v>6.8834072631666715E-2</v>
      </c>
      <c r="H10" s="77">
        <v>37.493808999999999</v>
      </c>
      <c r="I10" s="77">
        <v>11.576048</v>
      </c>
      <c r="J10" s="28">
        <v>-0.69125441482885885</v>
      </c>
      <c r="K10" s="30">
        <v>-25.917760999999999</v>
      </c>
      <c r="L10" s="28">
        <v>5.5901256152420573E-2</v>
      </c>
    </row>
    <row r="11" spans="1:12" x14ac:dyDescent="0.25">
      <c r="B11" s="17" t="s">
        <v>96</v>
      </c>
      <c r="C11" s="112">
        <v>39.799508000000003</v>
      </c>
      <c r="D11" s="112">
        <v>39.108961999999998</v>
      </c>
      <c r="E11" s="96">
        <v>-1.7350616495058313E-2</v>
      </c>
      <c r="F11" s="163">
        <v>-0.69054600000000477</v>
      </c>
      <c r="G11" s="96">
        <v>2.1642508672261924E-2</v>
      </c>
      <c r="H11" s="112">
        <v>3.906901</v>
      </c>
      <c r="I11" s="112">
        <v>10.414490000000001</v>
      </c>
      <c r="J11" s="96">
        <v>1.6656651909019451</v>
      </c>
      <c r="K11" s="163">
        <v>6.5075890000000012</v>
      </c>
      <c r="L11" s="96">
        <v>5.0292040356676351E-2</v>
      </c>
    </row>
    <row r="12" spans="1:12" x14ac:dyDescent="0.25">
      <c r="B12" s="15" t="s">
        <v>98</v>
      </c>
      <c r="C12" s="77">
        <v>41.372959000000002</v>
      </c>
      <c r="D12" s="77">
        <v>54.193840000000002</v>
      </c>
      <c r="E12" s="28">
        <v>0.30988552208702314</v>
      </c>
      <c r="F12" s="30">
        <v>12.820881</v>
      </c>
      <c r="G12" s="82">
        <v>2.9990329382384918E-2</v>
      </c>
      <c r="H12" s="77">
        <v>6.8359249999999996</v>
      </c>
      <c r="I12" s="77">
        <v>8.5774150000000002</v>
      </c>
      <c r="J12" s="113">
        <v>0.25475557441019325</v>
      </c>
      <c r="K12" s="30">
        <v>1.7414900000000006</v>
      </c>
      <c r="L12" s="82">
        <v>4.1420722602447273E-2</v>
      </c>
    </row>
    <row r="13" spans="1:12" x14ac:dyDescent="0.25">
      <c r="B13" s="17" t="s">
        <v>95</v>
      </c>
      <c r="C13" s="112">
        <v>68.157385000000005</v>
      </c>
      <c r="D13" s="112">
        <v>71.880003000000002</v>
      </c>
      <c r="E13" s="96">
        <v>5.4617969864894311E-2</v>
      </c>
      <c r="F13" s="163">
        <v>3.7226179999999971</v>
      </c>
      <c r="G13" s="83">
        <v>3.9777675211367498E-2</v>
      </c>
      <c r="H13" s="112">
        <v>9.6097540000000006</v>
      </c>
      <c r="I13" s="112">
        <v>7.9174959999999999</v>
      </c>
      <c r="J13" s="96">
        <v>-0.17609795214320789</v>
      </c>
      <c r="K13" s="163">
        <v>-1.6922580000000007</v>
      </c>
      <c r="L13" s="83">
        <v>3.8233944087115508E-2</v>
      </c>
    </row>
    <row r="14" spans="1:12" x14ac:dyDescent="0.25">
      <c r="B14" s="15" t="s">
        <v>182</v>
      </c>
      <c r="C14" s="77">
        <v>7.0761649999999996</v>
      </c>
      <c r="D14" s="77">
        <v>52.920363000000002</v>
      </c>
      <c r="E14" s="28">
        <v>6.4786784932233781</v>
      </c>
      <c r="F14" s="30">
        <v>45.844198000000006</v>
      </c>
      <c r="G14" s="82">
        <v>2.9285599939132857E-2</v>
      </c>
      <c r="H14" s="77">
        <v>0.67112400000000005</v>
      </c>
      <c r="I14" s="77">
        <v>7.7292690000000004</v>
      </c>
      <c r="J14" s="28">
        <v>10.516901496593773</v>
      </c>
      <c r="K14" s="30">
        <v>7.0581450000000006</v>
      </c>
      <c r="L14" s="82">
        <v>3.7324987443034412E-2</v>
      </c>
    </row>
    <row r="15" spans="1:12" x14ac:dyDescent="0.25">
      <c r="B15" s="17" t="s">
        <v>169</v>
      </c>
      <c r="C15" s="112">
        <v>18.223009000000001</v>
      </c>
      <c r="D15" s="112">
        <v>28.316050000000001</v>
      </c>
      <c r="E15" s="96">
        <v>0.5538624823156264</v>
      </c>
      <c r="F15" s="163">
        <v>10.093040999999999</v>
      </c>
      <c r="G15" s="83">
        <v>1.566981904784899E-2</v>
      </c>
      <c r="H15" s="112">
        <v>2.5746910000000001</v>
      </c>
      <c r="I15" s="112">
        <v>7.6466320000000003</v>
      </c>
      <c r="J15" s="96">
        <v>1.9699222159086274</v>
      </c>
      <c r="K15" s="163">
        <v>5.0719410000000007</v>
      </c>
      <c r="L15" s="83">
        <v>3.6925929655379455E-2</v>
      </c>
    </row>
    <row r="16" spans="1:12" x14ac:dyDescent="0.25">
      <c r="B16" s="15" t="s">
        <v>94</v>
      </c>
      <c r="C16" s="77">
        <v>51.656464999999997</v>
      </c>
      <c r="D16" s="77">
        <v>53.749079999999999</v>
      </c>
      <c r="E16" s="28">
        <v>4.0510224615641022E-2</v>
      </c>
      <c r="F16" s="30">
        <v>2.0926150000000021</v>
      </c>
      <c r="G16" s="82">
        <v>2.9744203643811872E-2</v>
      </c>
      <c r="H16" s="77">
        <v>7.9716269999999998</v>
      </c>
      <c r="I16" s="77">
        <v>5.9900380000000002</v>
      </c>
      <c r="J16" s="28">
        <v>-0.2485802459146671</v>
      </c>
      <c r="K16" s="30">
        <v>-1.9815889999999996</v>
      </c>
      <c r="L16" s="82">
        <v>2.8926162763037354E-2</v>
      </c>
    </row>
    <row r="17" spans="2:12" x14ac:dyDescent="0.25">
      <c r="B17" s="17" t="s">
        <v>168</v>
      </c>
      <c r="C17" s="112">
        <v>55.610799999999998</v>
      </c>
      <c r="D17" s="112">
        <v>46.679091</v>
      </c>
      <c r="E17" s="96">
        <v>-0.16061105037151058</v>
      </c>
      <c r="F17" s="163">
        <v>-8.9317089999999979</v>
      </c>
      <c r="G17" s="83">
        <v>2.5831742396558714E-2</v>
      </c>
      <c r="H17" s="112">
        <v>7.8514330000000001</v>
      </c>
      <c r="I17" s="112">
        <v>5.2599150000000003</v>
      </c>
      <c r="J17" s="96">
        <v>-0.33006942809038808</v>
      </c>
      <c r="K17" s="163">
        <v>-2.5915179999999998</v>
      </c>
      <c r="L17" s="83">
        <v>2.5400365975932312E-2</v>
      </c>
    </row>
    <row r="18" spans="2:12" x14ac:dyDescent="0.25">
      <c r="B18" s="15" t="s">
        <v>170</v>
      </c>
      <c r="C18" s="77">
        <v>12.075644</v>
      </c>
      <c r="D18" s="77">
        <v>22.620104000000001</v>
      </c>
      <c r="E18" s="28">
        <v>0.87320063426844974</v>
      </c>
      <c r="F18" s="30">
        <v>10.544460000000001</v>
      </c>
      <c r="G18" s="82">
        <v>1.2517739463079249E-2</v>
      </c>
      <c r="H18" s="77">
        <v>1.839612</v>
      </c>
      <c r="I18" s="77">
        <v>4.8909440000000002</v>
      </c>
      <c r="J18" s="28">
        <v>1.6586823743267605</v>
      </c>
      <c r="K18" s="30">
        <v>3.0513320000000004</v>
      </c>
      <c r="L18" s="82">
        <v>2.3618588431142E-2</v>
      </c>
    </row>
    <row r="19" spans="2:12" x14ac:dyDescent="0.25">
      <c r="B19" s="17" t="s">
        <v>179</v>
      </c>
      <c r="C19" s="112">
        <v>6.6862120000000003</v>
      </c>
      <c r="D19" s="112">
        <v>24.758347000000001</v>
      </c>
      <c r="E19" s="96">
        <v>2.7028958998009633</v>
      </c>
      <c r="F19" s="163">
        <v>18.072134999999999</v>
      </c>
      <c r="G19" s="83">
        <v>1.370102176729646E-2</v>
      </c>
      <c r="H19" s="112">
        <v>0.95491000000000004</v>
      </c>
      <c r="I19" s="112">
        <v>4.5795950000000003</v>
      </c>
      <c r="J19" s="96">
        <v>3.7958393984773435</v>
      </c>
      <c r="K19" s="163">
        <v>3.6246850000000004</v>
      </c>
      <c r="L19" s="83">
        <v>2.2115070114545526E-2</v>
      </c>
    </row>
    <row r="20" spans="2:12" x14ac:dyDescent="0.25">
      <c r="B20" s="15" t="s">
        <v>104</v>
      </c>
      <c r="C20" s="77">
        <v>34.239741000000002</v>
      </c>
      <c r="D20" s="77">
        <v>47.767324000000002</v>
      </c>
      <c r="E20" s="28">
        <v>0.39508426772270266</v>
      </c>
      <c r="F20" s="30">
        <v>13.527583</v>
      </c>
      <c r="G20" s="82">
        <v>2.6433959661745696E-2</v>
      </c>
      <c r="H20" s="77">
        <v>6.1738710000000001</v>
      </c>
      <c r="I20" s="77">
        <v>4.0456390000000004</v>
      </c>
      <c r="J20" s="28">
        <v>-0.34471598127009773</v>
      </c>
      <c r="K20" s="30">
        <v>-2.1282319999999997</v>
      </c>
      <c r="L20" s="82">
        <v>1.9536572588436281E-2</v>
      </c>
    </row>
    <row r="21" spans="2:12" x14ac:dyDescent="0.25">
      <c r="B21" s="17" t="s">
        <v>100</v>
      </c>
      <c r="C21" s="112">
        <v>34.383209000000001</v>
      </c>
      <c r="D21" s="112">
        <v>54.913691</v>
      </c>
      <c r="E21" s="96">
        <v>0.59710779177126838</v>
      </c>
      <c r="F21" s="163">
        <v>20.530481999999999</v>
      </c>
      <c r="G21" s="83">
        <v>3.0388687730792029E-2</v>
      </c>
      <c r="H21" s="112">
        <v>8.415305</v>
      </c>
      <c r="I21" s="112">
        <v>3.838533</v>
      </c>
      <c r="J21" s="96">
        <v>-0.54386287841022996</v>
      </c>
      <c r="K21" s="163">
        <v>-4.5767720000000001</v>
      </c>
      <c r="L21" s="83">
        <v>1.8536448404716306E-2</v>
      </c>
    </row>
    <row r="22" spans="2:12" x14ac:dyDescent="0.25">
      <c r="B22" s="15" t="s">
        <v>181</v>
      </c>
      <c r="C22" s="77">
        <v>13.03509</v>
      </c>
      <c r="D22" s="77">
        <v>19.705403</v>
      </c>
      <c r="E22" s="28">
        <v>0.51171975030475436</v>
      </c>
      <c r="F22" s="30">
        <v>6.6703130000000002</v>
      </c>
      <c r="G22" s="82">
        <v>1.0904773062448352E-2</v>
      </c>
      <c r="H22" s="77">
        <v>5.0754109999999999</v>
      </c>
      <c r="I22" s="77">
        <v>3.584015</v>
      </c>
      <c r="J22" s="28">
        <v>-0.29384733571330479</v>
      </c>
      <c r="K22" s="30">
        <v>-1.4913959999999999</v>
      </c>
      <c r="L22" s="82">
        <v>1.7307369541757052E-2</v>
      </c>
    </row>
    <row r="23" spans="2:12" x14ac:dyDescent="0.25">
      <c r="B23" s="17" t="s">
        <v>101</v>
      </c>
      <c r="C23" s="112">
        <v>36.960366999999998</v>
      </c>
      <c r="D23" s="112">
        <v>49.835954999999998</v>
      </c>
      <c r="E23" s="96">
        <v>0.34836201707629155</v>
      </c>
      <c r="F23" s="163">
        <v>12.875588</v>
      </c>
      <c r="G23" s="83">
        <v>2.7578719380942789E-2</v>
      </c>
      <c r="H23" s="112">
        <v>3.619939</v>
      </c>
      <c r="I23" s="112">
        <v>3.4220079999999999</v>
      </c>
      <c r="J23" s="96">
        <v>-5.4677993192702945E-2</v>
      </c>
      <c r="K23" s="163">
        <v>-0.19793100000000008</v>
      </c>
      <c r="L23" s="83">
        <v>1.6525030456303602E-2</v>
      </c>
    </row>
    <row r="24" spans="2:12" x14ac:dyDescent="0.25">
      <c r="B24" s="15" t="s">
        <v>99</v>
      </c>
      <c r="C24" s="77">
        <v>31.352246000000001</v>
      </c>
      <c r="D24" s="77">
        <v>28.854092000000001</v>
      </c>
      <c r="E24" s="28">
        <v>-7.9680224504490083E-2</v>
      </c>
      <c r="F24" s="30">
        <v>-2.4981539999999995</v>
      </c>
      <c r="G24" s="82">
        <v>1.5967566112857802E-2</v>
      </c>
      <c r="H24" s="77">
        <v>5.4580070000000003</v>
      </c>
      <c r="I24" s="77">
        <v>2.8116479999999999</v>
      </c>
      <c r="J24" s="28">
        <v>-0.48485811762425368</v>
      </c>
      <c r="K24" s="30">
        <v>-2.6463590000000003</v>
      </c>
      <c r="L24" s="82">
        <v>1.3577574579721939E-2</v>
      </c>
    </row>
    <row r="25" spans="2:12" x14ac:dyDescent="0.25">
      <c r="B25" s="17" t="s">
        <v>103</v>
      </c>
      <c r="C25" s="112">
        <v>18.937259000000001</v>
      </c>
      <c r="D25" s="112">
        <v>18.419530000000002</v>
      </c>
      <c r="E25" s="96">
        <v>-2.7339173002808859E-2</v>
      </c>
      <c r="F25" s="163">
        <v>-0.51772899999999922</v>
      </c>
      <c r="G25" s="83">
        <v>1.0193183796695723E-2</v>
      </c>
      <c r="H25" s="112">
        <v>2.681638</v>
      </c>
      <c r="I25" s="112">
        <v>2.753695</v>
      </c>
      <c r="J25" s="96">
        <v>2.6870517198816612E-2</v>
      </c>
      <c r="K25" s="163">
        <v>7.2057000000000038E-2</v>
      </c>
      <c r="L25" s="83">
        <v>1.3297716937649168E-2</v>
      </c>
    </row>
    <row r="26" spans="2:12" x14ac:dyDescent="0.25">
      <c r="B26" s="15" t="s">
        <v>184</v>
      </c>
      <c r="C26" s="77">
        <v>11.967612000000001</v>
      </c>
      <c r="D26" s="77">
        <v>15.263377</v>
      </c>
      <c r="E26" s="28">
        <v>0.27539036192015587</v>
      </c>
      <c r="F26" s="30">
        <v>3.2957649999999994</v>
      </c>
      <c r="G26" s="82">
        <v>8.4466002726051193E-3</v>
      </c>
      <c r="H26" s="77">
        <v>1.3896029999999999</v>
      </c>
      <c r="I26" s="77">
        <v>2.5849329999999999</v>
      </c>
      <c r="J26" s="28">
        <v>0.86019532197325432</v>
      </c>
      <c r="K26" s="30">
        <v>1.19533</v>
      </c>
      <c r="L26" s="82">
        <v>1.2482757653548514E-2</v>
      </c>
    </row>
    <row r="27" spans="2:12" x14ac:dyDescent="0.25">
      <c r="B27" s="17" t="s">
        <v>180</v>
      </c>
      <c r="C27" s="112">
        <v>17.747647000000001</v>
      </c>
      <c r="D27" s="112">
        <v>23.943187999999999</v>
      </c>
      <c r="E27" s="96">
        <v>0.34909084004206292</v>
      </c>
      <c r="F27" s="163">
        <v>6.1955409999999986</v>
      </c>
      <c r="G27" s="83">
        <v>1.3249920924303684E-2</v>
      </c>
      <c r="H27" s="112">
        <v>1.755177</v>
      </c>
      <c r="I27" s="112">
        <v>2.5245709999999999</v>
      </c>
      <c r="J27" s="96">
        <v>0.43835692924417313</v>
      </c>
      <c r="K27" s="163">
        <v>0.76939399999999991</v>
      </c>
      <c r="L27" s="83">
        <v>1.219126684218764E-2</v>
      </c>
    </row>
    <row r="28" spans="2:12" x14ac:dyDescent="0.25">
      <c r="B28" s="15" t="s">
        <v>140</v>
      </c>
      <c r="C28" s="77">
        <v>19.449009</v>
      </c>
      <c r="D28" s="77">
        <v>51.820117000000003</v>
      </c>
      <c r="E28" s="28">
        <v>1.6644091223362589</v>
      </c>
      <c r="F28" s="30">
        <v>32.371108000000007</v>
      </c>
      <c r="G28" s="82">
        <v>2.867673479981718E-2</v>
      </c>
      <c r="H28" s="77">
        <v>1.8854949999999999</v>
      </c>
      <c r="I28" s="77">
        <v>2.4107159999999999</v>
      </c>
      <c r="J28" s="28">
        <v>0.27855868087690494</v>
      </c>
      <c r="K28" s="30">
        <v>0.52522099999999994</v>
      </c>
      <c r="L28" s="82">
        <v>1.1641455929237569E-2</v>
      </c>
    </row>
    <row r="29" spans="2:12" x14ac:dyDescent="0.25">
      <c r="B29" s="17" t="s">
        <v>183</v>
      </c>
      <c r="C29" s="112">
        <v>5.5224630000000001</v>
      </c>
      <c r="D29" s="112">
        <v>13.432855999999999</v>
      </c>
      <c r="E29" s="96">
        <v>1.43240307811931</v>
      </c>
      <c r="F29" s="163">
        <v>7.9103929999999991</v>
      </c>
      <c r="G29" s="96">
        <v>7.4336082474714014E-3</v>
      </c>
      <c r="H29" s="112">
        <v>0.39536700000000002</v>
      </c>
      <c r="I29" s="112">
        <v>2.2688280000000001</v>
      </c>
      <c r="J29" s="96">
        <v>4.7385366001714857</v>
      </c>
      <c r="K29" s="163">
        <v>1.873461</v>
      </c>
      <c r="L29" s="96">
        <v>1.0956272399162829E-2</v>
      </c>
    </row>
    <row r="30" spans="2:12" x14ac:dyDescent="0.25">
      <c r="B30" s="15" t="s">
        <v>97</v>
      </c>
      <c r="C30" s="77">
        <v>35.662157000000001</v>
      </c>
      <c r="D30" s="77">
        <v>17.830268</v>
      </c>
      <c r="E30" s="28">
        <v>-0.50002272717267215</v>
      </c>
      <c r="F30" s="30">
        <v>-17.831889</v>
      </c>
      <c r="G30" s="28">
        <v>9.8670920956366558E-3</v>
      </c>
      <c r="H30" s="77">
        <v>3.9045990000000002</v>
      </c>
      <c r="I30" s="77">
        <v>2.1682579999999998</v>
      </c>
      <c r="J30" s="28">
        <v>-0.44469124742387123</v>
      </c>
      <c r="K30" s="70">
        <v>-1.7363410000000004</v>
      </c>
      <c r="L30" s="28">
        <v>1.0470615348393088E-2</v>
      </c>
    </row>
    <row r="31" spans="2:12" x14ac:dyDescent="0.25">
      <c r="B31" s="17" t="s">
        <v>102</v>
      </c>
      <c r="C31" s="112">
        <v>18.239954000000001</v>
      </c>
      <c r="D31" s="112">
        <v>21.518547000000002</v>
      </c>
      <c r="E31" s="96">
        <v>0.17974787655714497</v>
      </c>
      <c r="F31" s="163">
        <v>3.2785930000000008</v>
      </c>
      <c r="G31" s="96">
        <v>1.1908148829467167E-2</v>
      </c>
      <c r="H31" s="112">
        <v>1.2178629999999999</v>
      </c>
      <c r="I31" s="112">
        <v>2.0025520000000001</v>
      </c>
      <c r="J31" s="96">
        <v>0.64431631472505546</v>
      </c>
      <c r="K31" s="163">
        <v>0.78468900000000019</v>
      </c>
      <c r="L31" s="96">
        <v>9.6704136256641413E-3</v>
      </c>
    </row>
    <row r="32" spans="2:12" x14ac:dyDescent="0.25">
      <c r="B32" s="15" t="s">
        <v>178</v>
      </c>
      <c r="C32" s="77">
        <v>9.0530460000000001</v>
      </c>
      <c r="D32" s="77">
        <v>8.7701969999999996</v>
      </c>
      <c r="E32" s="28">
        <v>-3.1243517375256991E-2</v>
      </c>
      <c r="F32" s="30">
        <v>-0.28284900000000057</v>
      </c>
      <c r="G32" s="28">
        <v>4.8533393606801818E-3</v>
      </c>
      <c r="H32" s="77">
        <v>1.0518380000000001</v>
      </c>
      <c r="I32" s="77">
        <v>1.6920040000000001</v>
      </c>
      <c r="J32" s="28">
        <v>0.60861653600649523</v>
      </c>
      <c r="K32" s="30">
        <v>0.64016600000000001</v>
      </c>
      <c r="L32" s="28">
        <v>8.1707633740737973E-3</v>
      </c>
    </row>
    <row r="33" spans="2:12" ht="13.5" thickBot="1" x14ac:dyDescent="0.3">
      <c r="B33" s="21" t="s">
        <v>171</v>
      </c>
      <c r="C33" s="31">
        <v>1437.320467</v>
      </c>
      <c r="D33" s="31">
        <v>1807.0438409999999</v>
      </c>
      <c r="E33" s="29">
        <v>0.25723099509721226</v>
      </c>
      <c r="F33" s="31">
        <v>369.72337399999992</v>
      </c>
      <c r="G33" s="29">
        <v>1</v>
      </c>
      <c r="H33" s="31">
        <v>234.64610300000001</v>
      </c>
      <c r="I33" s="31">
        <v>207.08028400000001</v>
      </c>
      <c r="J33" s="29">
        <v>-0.11747827322749105</v>
      </c>
      <c r="K33" s="31">
        <v>-27.565819000000005</v>
      </c>
      <c r="L33" s="29">
        <v>1</v>
      </c>
    </row>
    <row r="35" spans="2:12" x14ac:dyDescent="0.25">
      <c r="B35" s="185" t="s">
        <v>128</v>
      </c>
      <c r="C35" s="185"/>
      <c r="D35" s="185"/>
      <c r="E35" s="185"/>
      <c r="F35" s="185"/>
      <c r="G35" s="185"/>
      <c r="H35" s="185"/>
      <c r="I35" s="185"/>
      <c r="J35" s="185"/>
      <c r="K35" s="185"/>
    </row>
    <row r="36" spans="2:12" ht="12.75" customHeight="1" x14ac:dyDescent="0.25">
      <c r="B36" s="212" t="s">
        <v>135</v>
      </c>
      <c r="C36" s="186"/>
      <c r="D36" s="186"/>
      <c r="E36" s="186"/>
      <c r="F36" s="186"/>
      <c r="G36" s="186"/>
      <c r="H36" s="186"/>
      <c r="I36" s="186"/>
      <c r="J36" s="186"/>
      <c r="K36" s="186"/>
      <c r="L36" s="186"/>
    </row>
    <row r="37" spans="2:12" ht="24.75" customHeight="1" x14ac:dyDescent="0.25">
      <c r="B37" s="186"/>
      <c r="C37" s="186"/>
      <c r="D37" s="186"/>
      <c r="E37" s="186"/>
      <c r="F37" s="186"/>
      <c r="G37" s="186"/>
      <c r="H37" s="186"/>
      <c r="I37" s="186"/>
      <c r="J37" s="186"/>
      <c r="K37" s="186"/>
      <c r="L37" s="186"/>
    </row>
    <row r="38" spans="2:12" x14ac:dyDescent="0.25">
      <c r="B38" s="186" t="s">
        <v>136</v>
      </c>
      <c r="C38" s="186"/>
      <c r="D38" s="186"/>
      <c r="E38" s="186"/>
      <c r="F38" s="186"/>
      <c r="G38" s="186"/>
      <c r="H38" s="186"/>
      <c r="I38" s="186"/>
      <c r="J38" s="186"/>
      <c r="K38" s="186"/>
    </row>
  </sheetData>
  <mergeCells count="8">
    <mergeCell ref="B35:K35"/>
    <mergeCell ref="B36:L37"/>
    <mergeCell ref="B38:K38"/>
    <mergeCell ref="B2:G2"/>
    <mergeCell ref="B3:G3"/>
    <mergeCell ref="B6:B7"/>
    <mergeCell ref="C6:G6"/>
    <mergeCell ref="H6:L6"/>
  </mergeCells>
  <pageMargins left="0" right="0" top="0" bottom="0" header="0" footer="0"/>
  <pageSetup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theme="9" tint="-0.499984740745262"/>
  </sheetPr>
  <dimension ref="A2:L33"/>
  <sheetViews>
    <sheetView showGridLines="0" workbookViewId="0">
      <selection activeCell="H17" sqref="H17"/>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141</v>
      </c>
      <c r="B2" s="186" t="s">
        <v>173</v>
      </c>
      <c r="C2" s="186"/>
      <c r="D2" s="186"/>
      <c r="E2" s="186"/>
      <c r="F2" s="186"/>
      <c r="G2" s="186"/>
    </row>
    <row r="3" spans="1:12" x14ac:dyDescent="0.25">
      <c r="B3" s="186" t="s">
        <v>122</v>
      </c>
      <c r="C3" s="186"/>
      <c r="D3" s="186"/>
      <c r="E3" s="186"/>
      <c r="F3" s="186"/>
      <c r="G3" s="186"/>
    </row>
    <row r="4" spans="1:12" x14ac:dyDescent="0.25">
      <c r="B4" s="69"/>
      <c r="C4" s="69"/>
      <c r="D4" s="69"/>
      <c r="E4" s="69"/>
      <c r="F4" s="69"/>
      <c r="G4" s="69"/>
    </row>
    <row r="5" spans="1:12" ht="13.5" thickBot="1" x14ac:dyDescent="0.3"/>
    <row r="6" spans="1:12" ht="12.75" customHeight="1" x14ac:dyDescent="0.25">
      <c r="B6" s="210" t="s">
        <v>139</v>
      </c>
      <c r="C6" s="204" t="s">
        <v>252</v>
      </c>
      <c r="D6" s="205"/>
      <c r="E6" s="205"/>
      <c r="F6" s="205"/>
      <c r="G6" s="206"/>
      <c r="H6" s="209" t="s">
        <v>185</v>
      </c>
      <c r="I6" s="202"/>
      <c r="J6" s="202"/>
      <c r="K6" s="202"/>
      <c r="L6" s="202"/>
    </row>
    <row r="7" spans="1:12" ht="26.25" thickBot="1" x14ac:dyDescent="0.3">
      <c r="B7" s="211"/>
      <c r="C7" s="33">
        <v>2023</v>
      </c>
      <c r="D7" s="33">
        <v>2024</v>
      </c>
      <c r="E7" s="34" t="s">
        <v>194</v>
      </c>
      <c r="F7" s="33" t="s">
        <v>195</v>
      </c>
      <c r="G7" s="34" t="s">
        <v>193</v>
      </c>
      <c r="H7" s="106">
        <v>2023</v>
      </c>
      <c r="I7" s="106">
        <v>2024</v>
      </c>
      <c r="J7" s="107" t="s">
        <v>194</v>
      </c>
      <c r="K7" s="106" t="s">
        <v>195</v>
      </c>
      <c r="L7" s="107" t="s">
        <v>193</v>
      </c>
    </row>
    <row r="8" spans="1:12" ht="13.5" thickTop="1" x14ac:dyDescent="0.25">
      <c r="B8" s="15" t="s">
        <v>105</v>
      </c>
      <c r="C8" s="52">
        <v>25367.512942000001</v>
      </c>
      <c r="D8" s="52">
        <v>24320.549141</v>
      </c>
      <c r="E8" s="66">
        <v>-4.1271834704244337E-2</v>
      </c>
      <c r="F8" s="52">
        <v>-1046.9638010000017</v>
      </c>
      <c r="G8" s="16">
        <v>0.3650341546872426</v>
      </c>
      <c r="H8" s="52">
        <v>2552.1282070000002</v>
      </c>
      <c r="I8" s="52">
        <v>3361.8573329999999</v>
      </c>
      <c r="J8" s="66">
        <v>0.31727603800587589</v>
      </c>
      <c r="K8" s="52">
        <v>809.72912599999972</v>
      </c>
      <c r="L8" s="16">
        <v>0.40937787148920163</v>
      </c>
    </row>
    <row r="9" spans="1:12" x14ac:dyDescent="0.25">
      <c r="B9" s="17" t="s">
        <v>106</v>
      </c>
      <c r="C9" s="53">
        <v>6820.0955290000002</v>
      </c>
      <c r="D9" s="53">
        <v>6965.4228430000003</v>
      </c>
      <c r="E9" s="67">
        <v>2.1308691847797157E-2</v>
      </c>
      <c r="F9" s="53">
        <v>145.32731400000011</v>
      </c>
      <c r="G9" s="95">
        <v>0.10454604560089177</v>
      </c>
      <c r="H9" s="53">
        <v>1001.3719180000001</v>
      </c>
      <c r="I9" s="53">
        <v>867.77945199999999</v>
      </c>
      <c r="J9" s="67">
        <v>-0.13340943918900672</v>
      </c>
      <c r="K9" s="53">
        <v>-133.59246600000006</v>
      </c>
      <c r="L9" s="95">
        <v>0.10567066647792987</v>
      </c>
    </row>
    <row r="10" spans="1:12" x14ac:dyDescent="0.25">
      <c r="B10" s="15" t="s">
        <v>107</v>
      </c>
      <c r="C10" s="52">
        <v>4285.7575070000003</v>
      </c>
      <c r="D10" s="52">
        <v>4634.9787390000001</v>
      </c>
      <c r="E10" s="66">
        <v>8.1484132368574436E-2</v>
      </c>
      <c r="F10" s="52">
        <v>349.22123199999987</v>
      </c>
      <c r="G10" s="16">
        <v>6.9567736163157992E-2</v>
      </c>
      <c r="H10" s="52">
        <v>645.66167700000005</v>
      </c>
      <c r="I10" s="52">
        <v>617.90213900000003</v>
      </c>
      <c r="J10" s="16">
        <v>-4.299393782976535E-2</v>
      </c>
      <c r="K10" s="52">
        <v>-27.75953800000002</v>
      </c>
      <c r="L10" s="16">
        <v>7.524277130068352E-2</v>
      </c>
    </row>
    <row r="11" spans="1:12" x14ac:dyDescent="0.25">
      <c r="B11" s="17" t="s">
        <v>110</v>
      </c>
      <c r="C11" s="53">
        <v>3907.6021209999999</v>
      </c>
      <c r="D11" s="53">
        <v>4542.2503489999999</v>
      </c>
      <c r="E11" s="67">
        <v>0.16241372799684783</v>
      </c>
      <c r="F11" s="53">
        <v>634.64822800000002</v>
      </c>
      <c r="G11" s="95">
        <v>6.8175948943925521E-2</v>
      </c>
      <c r="H11" s="53">
        <v>509.46739100000002</v>
      </c>
      <c r="I11" s="53">
        <v>540.90340300000003</v>
      </c>
      <c r="J11" s="67">
        <v>6.1703678302739595E-2</v>
      </c>
      <c r="K11" s="53">
        <v>31.436012000000005</v>
      </c>
      <c r="L11" s="95">
        <v>6.5866532058874216E-2</v>
      </c>
    </row>
    <row r="12" spans="1:12" x14ac:dyDescent="0.25">
      <c r="B12" s="15" t="s">
        <v>108</v>
      </c>
      <c r="C12" s="52">
        <v>4557.2907910000004</v>
      </c>
      <c r="D12" s="52">
        <v>4494.3413309999996</v>
      </c>
      <c r="E12" s="66">
        <v>-1.3812912734100014E-2</v>
      </c>
      <c r="F12" s="52">
        <v>-62.949460000000727</v>
      </c>
      <c r="G12" s="16">
        <v>6.7456868639194908E-2</v>
      </c>
      <c r="H12" s="52">
        <v>560.09700599999996</v>
      </c>
      <c r="I12" s="52">
        <v>518.82525199999998</v>
      </c>
      <c r="J12" s="66">
        <v>-7.3686796318993331E-2</v>
      </c>
      <c r="K12" s="52">
        <v>-41.271753999999987</v>
      </c>
      <c r="L12" s="16">
        <v>6.3178046032392021E-2</v>
      </c>
    </row>
    <row r="13" spans="1:12" x14ac:dyDescent="0.25">
      <c r="B13" s="17" t="s">
        <v>109</v>
      </c>
      <c r="C13" s="53">
        <v>4312.6378169999998</v>
      </c>
      <c r="D13" s="53">
        <v>3593.5634530000002</v>
      </c>
      <c r="E13" s="67">
        <v>-0.16673655301297929</v>
      </c>
      <c r="F13" s="53">
        <v>-719.0743639999996</v>
      </c>
      <c r="G13" s="95">
        <v>5.3936832995658539E-2</v>
      </c>
      <c r="H13" s="53">
        <v>639.78714200000002</v>
      </c>
      <c r="I13" s="53">
        <v>447.85198700000001</v>
      </c>
      <c r="J13" s="95">
        <v>-0.29999845636160039</v>
      </c>
      <c r="K13" s="53">
        <v>-191.93515500000001</v>
      </c>
      <c r="L13" s="95">
        <v>5.4535536466880051E-2</v>
      </c>
    </row>
    <row r="14" spans="1:12" x14ac:dyDescent="0.25">
      <c r="B14" s="15" t="s">
        <v>112</v>
      </c>
      <c r="C14" s="52">
        <v>3105.841175</v>
      </c>
      <c r="D14" s="52">
        <v>4056.345875</v>
      </c>
      <c r="E14" s="66">
        <v>0.30603776769106683</v>
      </c>
      <c r="F14" s="52">
        <v>950.50469999999996</v>
      </c>
      <c r="G14" s="16">
        <v>6.0882868187524218E-2</v>
      </c>
      <c r="H14" s="52">
        <v>329.671243</v>
      </c>
      <c r="I14" s="52">
        <v>419.77497299999999</v>
      </c>
      <c r="J14" s="66">
        <v>0.27331389046875398</v>
      </c>
      <c r="K14" s="52">
        <v>90.103729999999985</v>
      </c>
      <c r="L14" s="16">
        <v>5.1116560855908599E-2</v>
      </c>
    </row>
    <row r="15" spans="1:12" x14ac:dyDescent="0.25">
      <c r="B15" s="17" t="s">
        <v>113</v>
      </c>
      <c r="C15" s="53">
        <v>2155.1744010000002</v>
      </c>
      <c r="D15" s="53">
        <v>2809.6354070000002</v>
      </c>
      <c r="E15" s="95">
        <v>0.30366962678116916</v>
      </c>
      <c r="F15" s="53">
        <v>654.461006</v>
      </c>
      <c r="G15" s="95">
        <v>4.2170630269387957E-2</v>
      </c>
      <c r="H15" s="53">
        <v>237.40899899999999</v>
      </c>
      <c r="I15" s="53">
        <v>351.09559999999999</v>
      </c>
      <c r="J15" s="67">
        <v>0.47886390776619203</v>
      </c>
      <c r="K15" s="53">
        <v>113.686601</v>
      </c>
      <c r="L15" s="95">
        <v>4.2753381592479413E-2</v>
      </c>
    </row>
    <row r="16" spans="1:12" x14ac:dyDescent="0.25">
      <c r="B16" s="15" t="s">
        <v>111</v>
      </c>
      <c r="C16" s="52">
        <v>4214.2195899999997</v>
      </c>
      <c r="D16" s="52">
        <v>4681.1698999999999</v>
      </c>
      <c r="E16" s="16">
        <v>0.11080350703794251</v>
      </c>
      <c r="F16" s="52">
        <v>466.95031000000017</v>
      </c>
      <c r="G16" s="16">
        <v>7.0261032655432987E-2</v>
      </c>
      <c r="H16" s="52">
        <v>300.67329599999999</v>
      </c>
      <c r="I16" s="52">
        <v>280.36512699999997</v>
      </c>
      <c r="J16" s="66">
        <v>-6.7542310109242387E-2</v>
      </c>
      <c r="K16" s="52">
        <v>-20.308169000000021</v>
      </c>
      <c r="L16" s="16">
        <v>3.4140437134088132E-2</v>
      </c>
    </row>
    <row r="17" spans="2:12" x14ac:dyDescent="0.25">
      <c r="B17" s="17" t="s">
        <v>114</v>
      </c>
      <c r="C17" s="53">
        <v>2222.5621219999998</v>
      </c>
      <c r="D17" s="53">
        <v>2357.5175300000001</v>
      </c>
      <c r="E17" s="95">
        <v>6.0720646079650997E-2</v>
      </c>
      <c r="F17" s="53">
        <v>134.95540800000026</v>
      </c>
      <c r="G17" s="95">
        <v>3.538466231723094E-2</v>
      </c>
      <c r="H17" s="53">
        <v>242.083709</v>
      </c>
      <c r="I17" s="53">
        <v>256.33094399999999</v>
      </c>
      <c r="J17" s="95">
        <v>5.88525145242218E-2</v>
      </c>
      <c r="K17" s="53">
        <v>14.247234999999989</v>
      </c>
      <c r="L17" s="95">
        <v>3.1213762470371238E-2</v>
      </c>
    </row>
    <row r="18" spans="2:12" x14ac:dyDescent="0.25">
      <c r="B18" s="15" t="s">
        <v>121</v>
      </c>
      <c r="C18" s="52">
        <v>1333.276689</v>
      </c>
      <c r="D18" s="52">
        <v>1369.7938119999999</v>
      </c>
      <c r="E18" s="16">
        <v>2.7389005823981627E-2</v>
      </c>
      <c r="F18" s="52">
        <v>36.517122999999856</v>
      </c>
      <c r="G18" s="16">
        <v>2.0559631419518023E-2</v>
      </c>
      <c r="H18" s="52">
        <v>154.124223</v>
      </c>
      <c r="I18" s="52">
        <v>173.88256999999999</v>
      </c>
      <c r="J18" s="16">
        <v>0.12819754491154822</v>
      </c>
      <c r="K18" s="52">
        <v>19.758346999999986</v>
      </c>
      <c r="L18" s="16">
        <v>2.1173913508147107E-2</v>
      </c>
    </row>
    <row r="19" spans="2:12" x14ac:dyDescent="0.25">
      <c r="B19" s="17" t="s">
        <v>116</v>
      </c>
      <c r="C19" s="53">
        <v>332.197565</v>
      </c>
      <c r="D19" s="53">
        <v>800.58504800000003</v>
      </c>
      <c r="E19" s="95">
        <v>1.4099666353665175</v>
      </c>
      <c r="F19" s="53">
        <v>468.38748300000003</v>
      </c>
      <c r="G19" s="95">
        <v>1.2016212485895758E-2</v>
      </c>
      <c r="H19" s="53">
        <v>26.336079000000002</v>
      </c>
      <c r="I19" s="53">
        <v>118.118115</v>
      </c>
      <c r="J19" s="95">
        <v>3.4850304025895422</v>
      </c>
      <c r="K19" s="53">
        <v>91.782036000000005</v>
      </c>
      <c r="L19" s="95">
        <v>1.4383401112344806E-2</v>
      </c>
    </row>
    <row r="20" spans="2:12" x14ac:dyDescent="0.25">
      <c r="B20" s="15" t="s">
        <v>115</v>
      </c>
      <c r="C20" s="52">
        <v>859.83562500000005</v>
      </c>
      <c r="D20" s="52">
        <v>784.39096400000005</v>
      </c>
      <c r="E20" s="16">
        <v>-8.7743120669139474E-2</v>
      </c>
      <c r="F20" s="52">
        <v>-75.444660999999996</v>
      </c>
      <c r="G20" s="16">
        <v>1.1773150796391853E-2</v>
      </c>
      <c r="H20" s="52">
        <v>93.077883999999997</v>
      </c>
      <c r="I20" s="52">
        <v>100.926013</v>
      </c>
      <c r="J20" s="16">
        <v>8.4317870827403052E-2</v>
      </c>
      <c r="K20" s="52">
        <v>7.8481290000000001</v>
      </c>
      <c r="L20" s="16">
        <v>1.2289895818678839E-2</v>
      </c>
    </row>
    <row r="21" spans="2:12" x14ac:dyDescent="0.25">
      <c r="B21" s="17" t="s">
        <v>117</v>
      </c>
      <c r="C21" s="53">
        <v>648.75496799999996</v>
      </c>
      <c r="D21" s="53">
        <v>449.65246200000001</v>
      </c>
      <c r="E21" s="95">
        <v>-0.30689939317736359</v>
      </c>
      <c r="F21" s="53">
        <v>-199.10250599999995</v>
      </c>
      <c r="G21" s="95">
        <v>6.7489638255124737E-3</v>
      </c>
      <c r="H21" s="53">
        <v>58.953730999999998</v>
      </c>
      <c r="I21" s="53">
        <v>63.491641000000001</v>
      </c>
      <c r="J21" s="95">
        <v>7.6974093463228144E-2</v>
      </c>
      <c r="K21" s="53">
        <v>4.5379100000000037</v>
      </c>
      <c r="L21" s="95">
        <v>7.7314621875230324E-3</v>
      </c>
    </row>
    <row r="22" spans="2:12" x14ac:dyDescent="0.25">
      <c r="B22" s="15" t="s">
        <v>118</v>
      </c>
      <c r="C22" s="52">
        <v>180.49475799999999</v>
      </c>
      <c r="D22" s="52">
        <v>393.61126200000001</v>
      </c>
      <c r="E22" s="16">
        <v>1.180735143565776</v>
      </c>
      <c r="F22" s="52">
        <v>213.11650400000002</v>
      </c>
      <c r="G22" s="16">
        <v>5.9078252496086916E-3</v>
      </c>
      <c r="H22" s="52">
        <v>27.269192</v>
      </c>
      <c r="I22" s="52">
        <v>50.456595</v>
      </c>
      <c r="J22" s="16">
        <v>0.8503150001657549</v>
      </c>
      <c r="K22" s="52">
        <v>23.187403</v>
      </c>
      <c r="L22" s="16">
        <v>6.1441671723946097E-3</v>
      </c>
    </row>
    <row r="23" spans="2:12" x14ac:dyDescent="0.25">
      <c r="B23" s="17" t="s">
        <v>119</v>
      </c>
      <c r="C23" s="53">
        <v>157.009063</v>
      </c>
      <c r="D23" s="53">
        <v>177.28539000000001</v>
      </c>
      <c r="E23" s="95">
        <v>0.1291411248024581</v>
      </c>
      <c r="F23" s="53">
        <v>20.276327000000009</v>
      </c>
      <c r="G23" s="95">
        <v>2.6609276830822088E-3</v>
      </c>
      <c r="H23" s="53">
        <v>32.204585000000002</v>
      </c>
      <c r="I23" s="53">
        <v>24.532157000000002</v>
      </c>
      <c r="J23" s="95">
        <v>-0.23824023815242457</v>
      </c>
      <c r="K23" s="53">
        <v>-7.672428</v>
      </c>
      <c r="L23" s="95">
        <v>2.9873136248577742E-3</v>
      </c>
    </row>
    <row r="24" spans="2:12" x14ac:dyDescent="0.25">
      <c r="B24" s="15" t="s">
        <v>120</v>
      </c>
      <c r="C24" s="52">
        <v>179.108192</v>
      </c>
      <c r="D24" s="52">
        <v>194.31353799999999</v>
      </c>
      <c r="E24" s="16">
        <v>8.4894754562649943E-2</v>
      </c>
      <c r="F24" s="52">
        <v>15.205345999999992</v>
      </c>
      <c r="G24" s="16">
        <v>2.9165080803434883E-3</v>
      </c>
      <c r="H24" s="52">
        <v>22.866263</v>
      </c>
      <c r="I24" s="52">
        <v>18.019680999999999</v>
      </c>
      <c r="J24" s="16">
        <v>-0.21195339177197436</v>
      </c>
      <c r="K24" s="52">
        <v>-4.8465820000000015</v>
      </c>
      <c r="L24" s="16">
        <v>2.1942806972452831E-3</v>
      </c>
    </row>
    <row r="25" spans="2:12" ht="13.5" thickBot="1" x14ac:dyDescent="0.3">
      <c r="B25" s="19" t="s">
        <v>19</v>
      </c>
      <c r="C25" s="54">
        <v>64639.370855000016</v>
      </c>
      <c r="D25" s="54">
        <v>66625.407044000007</v>
      </c>
      <c r="E25" s="22">
        <v>3.0724868802561422E-2</v>
      </c>
      <c r="F25" s="54">
        <v>1986.0361889999913</v>
      </c>
      <c r="G25" s="22">
        <v>1</v>
      </c>
      <c r="H25" s="54">
        <v>7433.1825450000006</v>
      </c>
      <c r="I25" s="54">
        <v>8212.1129819999987</v>
      </c>
      <c r="J25" s="22">
        <v>0.10479097375645008</v>
      </c>
      <c r="K25" s="54">
        <v>778.93043699999816</v>
      </c>
      <c r="L25" s="22">
        <v>1</v>
      </c>
    </row>
    <row r="26" spans="2:12" x14ac:dyDescent="0.25">
      <c r="G26" s="80"/>
      <c r="L26" s="80"/>
    </row>
    <row r="27" spans="2:12" x14ac:dyDescent="0.25">
      <c r="B27" s="185" t="s">
        <v>128</v>
      </c>
      <c r="C27" s="185"/>
      <c r="D27" s="185"/>
      <c r="E27" s="185"/>
      <c r="F27" s="185"/>
      <c r="G27" s="194"/>
      <c r="H27" s="185"/>
      <c r="I27" s="185"/>
      <c r="J27" s="185"/>
      <c r="K27" s="185"/>
      <c r="L27" s="80"/>
    </row>
    <row r="28" spans="2:12" ht="26.25" customHeight="1" x14ac:dyDescent="0.25">
      <c r="B28" s="213" t="s">
        <v>134</v>
      </c>
      <c r="C28" s="213"/>
      <c r="D28" s="213"/>
      <c r="E28" s="213"/>
      <c r="F28" s="213"/>
      <c r="G28" s="214"/>
      <c r="H28" s="213"/>
      <c r="I28" s="213"/>
      <c r="J28" s="213"/>
      <c r="K28" s="213"/>
      <c r="L28" s="214"/>
    </row>
    <row r="29" spans="2:12" ht="26.25" customHeight="1" x14ac:dyDescent="0.25">
      <c r="B29" s="186" t="s">
        <v>136</v>
      </c>
      <c r="C29" s="186"/>
      <c r="D29" s="186"/>
      <c r="E29" s="186"/>
      <c r="F29" s="186"/>
      <c r="G29" s="195"/>
      <c r="H29" s="186"/>
      <c r="I29" s="186"/>
      <c r="J29" s="186"/>
      <c r="K29" s="186"/>
      <c r="L29" s="80"/>
    </row>
    <row r="30" spans="2:12" x14ac:dyDescent="0.25">
      <c r="G30" s="80"/>
      <c r="L30" s="80"/>
    </row>
    <row r="31" spans="2:12" ht="13.5" thickBot="1" x14ac:dyDescent="0.3">
      <c r="B31" s="19"/>
      <c r="C31" s="55"/>
      <c r="D31" s="55"/>
      <c r="E31" s="20"/>
      <c r="F31" s="55"/>
      <c r="G31" s="81"/>
      <c r="H31" s="55"/>
      <c r="I31" s="55"/>
      <c r="J31" s="20"/>
      <c r="K31" s="55"/>
      <c r="L31" s="81"/>
    </row>
    <row r="32" spans="2:12" x14ac:dyDescent="0.25">
      <c r="G32" s="80"/>
    </row>
    <row r="33" spans="7:7" x14ac:dyDescent="0.25">
      <c r="G33" s="80"/>
    </row>
  </sheetData>
  <mergeCells count="8">
    <mergeCell ref="H6:L6"/>
    <mergeCell ref="B27:K27"/>
    <mergeCell ref="B28:L28"/>
    <mergeCell ref="B29:K29"/>
    <mergeCell ref="B2:G2"/>
    <mergeCell ref="B3:G3"/>
    <mergeCell ref="B6:B7"/>
    <mergeCell ref="C6:G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theme="9" tint="-0.499984740745262"/>
  </sheetPr>
  <dimension ref="A2:L31"/>
  <sheetViews>
    <sheetView showGridLines="0" topLeftCell="A8" zoomScaleNormal="100" workbookViewId="0">
      <selection activeCell="J37" sqref="J37"/>
    </sheetView>
  </sheetViews>
  <sheetFormatPr baseColWidth="10" defaultColWidth="11.42578125" defaultRowHeight="12.75" x14ac:dyDescent="0.25"/>
  <cols>
    <col min="1" max="1" width="11.42578125" style="23"/>
    <col min="2" max="2" width="22.5703125" style="23" bestFit="1" customWidth="1"/>
    <col min="3" max="16384" width="11.42578125" style="23"/>
  </cols>
  <sheetData>
    <row r="2" spans="1:12" x14ac:dyDescent="0.25">
      <c r="A2" s="23" t="s">
        <v>177</v>
      </c>
      <c r="B2" s="186" t="s">
        <v>176</v>
      </c>
      <c r="C2" s="186"/>
      <c r="D2" s="186"/>
      <c r="E2" s="186"/>
      <c r="F2" s="186"/>
      <c r="G2" s="186"/>
    </row>
    <row r="3" spans="1:12" x14ac:dyDescent="0.25">
      <c r="B3" s="186" t="s">
        <v>122</v>
      </c>
      <c r="C3" s="186"/>
      <c r="D3" s="186"/>
      <c r="E3" s="186"/>
      <c r="F3" s="186"/>
      <c r="G3" s="186"/>
    </row>
    <row r="5" spans="1:12" ht="13.5" thickBot="1" x14ac:dyDescent="0.3"/>
    <row r="6" spans="1:12" ht="12.75" customHeight="1" x14ac:dyDescent="0.25">
      <c r="B6" s="210" t="s">
        <v>142</v>
      </c>
      <c r="C6" s="204" t="s">
        <v>252</v>
      </c>
      <c r="D6" s="205"/>
      <c r="E6" s="205"/>
      <c r="F6" s="205"/>
      <c r="G6" s="206"/>
      <c r="H6" s="201" t="s">
        <v>185</v>
      </c>
      <c r="I6" s="202"/>
      <c r="J6" s="202"/>
      <c r="K6" s="202"/>
      <c r="L6" s="202"/>
    </row>
    <row r="7" spans="1:12" ht="26.25" thickBot="1" x14ac:dyDescent="0.3">
      <c r="B7" s="211"/>
      <c r="C7" s="33">
        <v>2023</v>
      </c>
      <c r="D7" s="33">
        <v>2024</v>
      </c>
      <c r="E7" s="34" t="s">
        <v>194</v>
      </c>
      <c r="F7" s="33" t="s">
        <v>195</v>
      </c>
      <c r="G7" s="34" t="s">
        <v>193</v>
      </c>
      <c r="H7" s="106">
        <v>2023</v>
      </c>
      <c r="I7" s="106">
        <v>2024</v>
      </c>
      <c r="J7" s="107" t="s">
        <v>194</v>
      </c>
      <c r="K7" s="106" t="s">
        <v>195</v>
      </c>
      <c r="L7" s="107" t="s">
        <v>193</v>
      </c>
    </row>
    <row r="8" spans="1:12" ht="13.5" thickTop="1" x14ac:dyDescent="0.25">
      <c r="B8" s="15" t="s">
        <v>106</v>
      </c>
      <c r="C8" s="52">
        <v>4782.7022969999998</v>
      </c>
      <c r="D8" s="52">
        <v>4689.8258269999997</v>
      </c>
      <c r="E8" s="16">
        <v>-1.9419245487693804E-2</v>
      </c>
      <c r="F8" s="52">
        <v>-92.876470000000154</v>
      </c>
      <c r="G8" s="16">
        <v>0.1640581992452872</v>
      </c>
      <c r="H8" s="52">
        <v>639.27353600000004</v>
      </c>
      <c r="I8" s="52">
        <v>616.71339</v>
      </c>
      <c r="J8" s="16">
        <v>-3.529028612878482E-2</v>
      </c>
      <c r="K8" s="52">
        <v>-22.560146000000032</v>
      </c>
      <c r="L8" s="16">
        <v>0.19478580756557839</v>
      </c>
    </row>
    <row r="9" spans="1:12" x14ac:dyDescent="0.25">
      <c r="B9" s="17" t="s">
        <v>108</v>
      </c>
      <c r="C9" s="53">
        <v>4555.6664270000001</v>
      </c>
      <c r="D9" s="53">
        <v>4492.1099539999996</v>
      </c>
      <c r="E9" s="95">
        <v>-1.3951081366124884E-2</v>
      </c>
      <c r="F9" s="53">
        <v>-63.556473000000551</v>
      </c>
      <c r="G9" s="95">
        <v>0.15714175686914481</v>
      </c>
      <c r="H9" s="53">
        <v>559.92000800000005</v>
      </c>
      <c r="I9" s="53">
        <v>518.58405200000004</v>
      </c>
      <c r="J9" s="95">
        <v>-7.3824752481429501E-2</v>
      </c>
      <c r="K9" s="53">
        <v>-41.33595600000001</v>
      </c>
      <c r="L9" s="95">
        <v>0.16379215207156425</v>
      </c>
    </row>
    <row r="10" spans="1:12" x14ac:dyDescent="0.25">
      <c r="B10" s="15" t="s">
        <v>105</v>
      </c>
      <c r="C10" s="52">
        <v>4114.9205339999999</v>
      </c>
      <c r="D10" s="52">
        <v>2642.8978050000001</v>
      </c>
      <c r="E10" s="16">
        <v>-0.35772810600769667</v>
      </c>
      <c r="F10" s="52">
        <v>-1472.0227289999998</v>
      </c>
      <c r="G10" s="16">
        <v>9.2453125269895492E-2</v>
      </c>
      <c r="H10" s="52">
        <v>449.24436500000002</v>
      </c>
      <c r="I10" s="52">
        <v>334.72736400000002</v>
      </c>
      <c r="J10" s="16">
        <v>-0.25491026693234087</v>
      </c>
      <c r="K10" s="52">
        <v>-114.51700099999999</v>
      </c>
      <c r="L10" s="16">
        <v>0.10572194631778195</v>
      </c>
    </row>
    <row r="11" spans="1:12" x14ac:dyDescent="0.25">
      <c r="B11" s="17" t="s">
        <v>109</v>
      </c>
      <c r="C11" s="53">
        <v>2934.6788099999999</v>
      </c>
      <c r="D11" s="53">
        <v>2258.2202579999998</v>
      </c>
      <c r="E11" s="95">
        <v>-0.23050514069715178</v>
      </c>
      <c r="F11" s="53">
        <v>-676.45855200000005</v>
      </c>
      <c r="G11" s="95">
        <v>7.8996440953905789E-2</v>
      </c>
      <c r="H11" s="53">
        <v>404.87050799999997</v>
      </c>
      <c r="I11" s="53">
        <v>277.367861</v>
      </c>
      <c r="J11" s="95">
        <v>-0.31492204169141402</v>
      </c>
      <c r="K11" s="53">
        <v>-127.50264699999997</v>
      </c>
      <c r="L11" s="95">
        <v>8.7605237171228117E-2</v>
      </c>
    </row>
    <row r="12" spans="1:12" x14ac:dyDescent="0.25">
      <c r="B12" s="15" t="s">
        <v>114</v>
      </c>
      <c r="C12" s="52">
        <v>2171.91077</v>
      </c>
      <c r="D12" s="52">
        <v>2244.63508</v>
      </c>
      <c r="E12" s="16">
        <v>3.3484022918676359E-2</v>
      </c>
      <c r="F12" s="52">
        <v>72.72431000000006</v>
      </c>
      <c r="G12" s="16">
        <v>7.8521207987624742E-2</v>
      </c>
      <c r="H12" s="52">
        <v>226.26532800000001</v>
      </c>
      <c r="I12" s="52">
        <v>236.795592</v>
      </c>
      <c r="J12" s="16">
        <v>4.6539450357148793E-2</v>
      </c>
      <c r="K12" s="52">
        <v>10.530263999999988</v>
      </c>
      <c r="L12" s="16">
        <v>7.4790691046434418E-2</v>
      </c>
    </row>
    <row r="13" spans="1:12" x14ac:dyDescent="0.25">
      <c r="B13" s="17" t="s">
        <v>111</v>
      </c>
      <c r="C13" s="53">
        <v>3799.1192289999999</v>
      </c>
      <c r="D13" s="53">
        <v>4447.9108839999999</v>
      </c>
      <c r="E13" s="95">
        <v>0.17077422841787837</v>
      </c>
      <c r="F13" s="53">
        <v>648.79165499999999</v>
      </c>
      <c r="G13" s="95">
        <v>0.15559559713955098</v>
      </c>
      <c r="H13" s="53">
        <v>266.95101499999998</v>
      </c>
      <c r="I13" s="53">
        <v>235.81217799999999</v>
      </c>
      <c r="J13" s="95">
        <v>-0.11664625811593188</v>
      </c>
      <c r="K13" s="53">
        <v>-31.138836999999995</v>
      </c>
      <c r="L13" s="95">
        <v>7.4480084704384192E-2</v>
      </c>
    </row>
    <row r="14" spans="1:12" x14ac:dyDescent="0.25">
      <c r="B14" s="15" t="s">
        <v>107</v>
      </c>
      <c r="C14" s="52">
        <v>1639.1184559999999</v>
      </c>
      <c r="D14" s="52">
        <v>1620.988703</v>
      </c>
      <c r="E14" s="16">
        <v>-1.106067284742962E-2</v>
      </c>
      <c r="F14" s="52">
        <v>-18.129752999999937</v>
      </c>
      <c r="G14" s="16">
        <v>5.6704981681856753E-2</v>
      </c>
      <c r="H14" s="52">
        <v>186.23920000000001</v>
      </c>
      <c r="I14" s="52">
        <v>192.60160300000001</v>
      </c>
      <c r="J14" s="16">
        <v>3.4162533988548072E-2</v>
      </c>
      <c r="K14" s="52">
        <v>6.3624030000000005</v>
      </c>
      <c r="L14" s="16">
        <v>6.083224296261823E-2</v>
      </c>
    </row>
    <row r="15" spans="1:12" x14ac:dyDescent="0.25">
      <c r="B15" s="17" t="s">
        <v>110</v>
      </c>
      <c r="C15" s="53">
        <v>1491.0401099999999</v>
      </c>
      <c r="D15" s="53">
        <v>1708.1841480000001</v>
      </c>
      <c r="E15" s="95">
        <v>0.14563259334452128</v>
      </c>
      <c r="F15" s="53">
        <v>217.14403800000014</v>
      </c>
      <c r="G15" s="95">
        <v>5.9755228794816644E-2</v>
      </c>
      <c r="H15" s="53">
        <v>151.39284599999999</v>
      </c>
      <c r="I15" s="53">
        <v>171.27744200000001</v>
      </c>
      <c r="J15" s="95">
        <v>0.13134435691895252</v>
      </c>
      <c r="K15" s="53">
        <v>19.884596000000016</v>
      </c>
      <c r="L15" s="95">
        <v>5.4097114476039702E-2</v>
      </c>
    </row>
    <row r="16" spans="1:12" x14ac:dyDescent="0.25">
      <c r="B16" s="15" t="s">
        <v>121</v>
      </c>
      <c r="C16" s="52">
        <v>1170.47379</v>
      </c>
      <c r="D16" s="52">
        <v>1094.004972</v>
      </c>
      <c r="E16" s="16">
        <v>-6.5331508192080112E-2</v>
      </c>
      <c r="F16" s="52">
        <v>-76.468818000000056</v>
      </c>
      <c r="G16" s="16">
        <v>3.8270181514719788E-2</v>
      </c>
      <c r="H16" s="52">
        <v>134.140016</v>
      </c>
      <c r="I16" s="52">
        <v>144.31255300000001</v>
      </c>
      <c r="J16" s="16">
        <v>7.5835215346925278E-2</v>
      </c>
      <c r="K16" s="52">
        <v>10.172537000000005</v>
      </c>
      <c r="L16" s="16">
        <v>4.5580390557038719E-2</v>
      </c>
    </row>
    <row r="17" spans="2:12" x14ac:dyDescent="0.25">
      <c r="B17" s="17" t="s">
        <v>115</v>
      </c>
      <c r="C17" s="53">
        <v>851.20814800000005</v>
      </c>
      <c r="D17" s="53">
        <v>777.74412099999995</v>
      </c>
      <c r="E17" s="95">
        <v>-8.6305596548401531E-2</v>
      </c>
      <c r="F17" s="53">
        <v>-73.464027000000101</v>
      </c>
      <c r="G17" s="95">
        <v>2.720683127085111E-2</v>
      </c>
      <c r="H17" s="53">
        <v>91.835312000000002</v>
      </c>
      <c r="I17" s="53">
        <v>100.145245</v>
      </c>
      <c r="J17" s="95">
        <v>9.0487338900748782E-2</v>
      </c>
      <c r="K17" s="53">
        <v>8.3099330000000009</v>
      </c>
      <c r="L17" s="95">
        <v>3.1630369532235553E-2</v>
      </c>
    </row>
    <row r="18" spans="2:12" x14ac:dyDescent="0.25">
      <c r="B18" s="15" t="s">
        <v>116</v>
      </c>
      <c r="C18" s="52">
        <v>321.403527</v>
      </c>
      <c r="D18" s="52">
        <v>474.896342</v>
      </c>
      <c r="E18" s="16">
        <v>0.47757041259849031</v>
      </c>
      <c r="F18" s="52">
        <v>153.49281500000001</v>
      </c>
      <c r="G18" s="16">
        <v>1.6612693428432104E-2</v>
      </c>
      <c r="H18" s="52">
        <v>26.116796000000001</v>
      </c>
      <c r="I18" s="52">
        <v>75.992598999999998</v>
      </c>
      <c r="J18" s="16">
        <v>1.9097213532624751</v>
      </c>
      <c r="K18" s="52">
        <v>49.875802999999998</v>
      </c>
      <c r="L18" s="16">
        <v>2.4001878352636653E-2</v>
      </c>
    </row>
    <row r="19" spans="2:12" x14ac:dyDescent="0.25">
      <c r="B19" s="17" t="s">
        <v>113</v>
      </c>
      <c r="C19" s="53">
        <v>607.76820599999996</v>
      </c>
      <c r="D19" s="53">
        <v>617.05108499999994</v>
      </c>
      <c r="E19" s="95">
        <v>1.5273716045620223E-2</v>
      </c>
      <c r="F19" s="53">
        <v>9.2828789999999799</v>
      </c>
      <c r="G19" s="95">
        <v>2.1585511612103338E-2</v>
      </c>
      <c r="H19" s="53">
        <v>81.238354000000001</v>
      </c>
      <c r="I19" s="53">
        <v>65.227303000000006</v>
      </c>
      <c r="J19" s="95">
        <v>-0.19708733882028184</v>
      </c>
      <c r="K19" s="53">
        <v>-16.011050999999995</v>
      </c>
      <c r="L19" s="95">
        <v>2.0601714015289461E-2</v>
      </c>
    </row>
    <row r="20" spans="2:12" x14ac:dyDescent="0.25">
      <c r="B20" s="15" t="s">
        <v>112</v>
      </c>
      <c r="C20" s="52">
        <v>534.21358699999996</v>
      </c>
      <c r="D20" s="52">
        <v>444.20338199999998</v>
      </c>
      <c r="E20" s="16">
        <v>-0.16849104401382431</v>
      </c>
      <c r="F20" s="52">
        <v>-90.010204999999985</v>
      </c>
      <c r="G20" s="16">
        <v>1.553900073005556E-2</v>
      </c>
      <c r="H20" s="52">
        <v>68.425387999999998</v>
      </c>
      <c r="I20" s="52">
        <v>63.867919000000001</v>
      </c>
      <c r="J20" s="16">
        <v>-6.6604942013627988E-2</v>
      </c>
      <c r="K20" s="52">
        <v>-4.5574689999999975</v>
      </c>
      <c r="L20" s="16">
        <v>2.017235944876752E-2</v>
      </c>
    </row>
    <row r="21" spans="2:12" x14ac:dyDescent="0.25">
      <c r="B21" s="17" t="s">
        <v>118</v>
      </c>
      <c r="C21" s="53">
        <v>180.45047099999999</v>
      </c>
      <c r="D21" s="53">
        <v>393.08079400000003</v>
      </c>
      <c r="E21" s="95">
        <v>1.1783306622679861</v>
      </c>
      <c r="F21" s="53">
        <v>212.63032300000003</v>
      </c>
      <c r="G21" s="95">
        <v>1.375064439499657E-2</v>
      </c>
      <c r="H21" s="53">
        <v>27.269192</v>
      </c>
      <c r="I21" s="53">
        <v>50.387720000000002</v>
      </c>
      <c r="J21" s="95">
        <v>0.84778925609530353</v>
      </c>
      <c r="K21" s="53">
        <v>23.118528000000001</v>
      </c>
      <c r="L21" s="95">
        <v>1.5914706719094014E-2</v>
      </c>
    </row>
    <row r="22" spans="2:12" x14ac:dyDescent="0.25">
      <c r="B22" s="15" t="s">
        <v>117</v>
      </c>
      <c r="C22" s="52">
        <v>391.84593799999999</v>
      </c>
      <c r="D22" s="52">
        <v>339.53501399999999</v>
      </c>
      <c r="E22" s="16">
        <v>-0.13349870172700373</v>
      </c>
      <c r="F22" s="52">
        <v>-52.310924</v>
      </c>
      <c r="G22" s="16">
        <v>1.1877520622806571E-2</v>
      </c>
      <c r="H22" s="52">
        <v>38.202876000000003</v>
      </c>
      <c r="I22" s="52">
        <v>42.691482999999998</v>
      </c>
      <c r="J22" s="16">
        <v>0.11749395516714478</v>
      </c>
      <c r="K22" s="52">
        <v>4.4886069999999947</v>
      </c>
      <c r="L22" s="16">
        <v>1.3483889156885602E-2</v>
      </c>
    </row>
    <row r="23" spans="2:12" x14ac:dyDescent="0.25">
      <c r="B23" s="17" t="s">
        <v>119</v>
      </c>
      <c r="C23" s="53">
        <v>157.009063</v>
      </c>
      <c r="D23" s="53">
        <v>177.28539000000001</v>
      </c>
      <c r="E23" s="95">
        <v>0.1291411248024581</v>
      </c>
      <c r="F23" s="53">
        <v>20.276327000000009</v>
      </c>
      <c r="G23" s="95">
        <v>6.2017488300847405E-3</v>
      </c>
      <c r="H23" s="53">
        <v>32.204585000000002</v>
      </c>
      <c r="I23" s="53">
        <v>24.532157000000002</v>
      </c>
      <c r="J23" s="95">
        <v>-0.23824023815242457</v>
      </c>
      <c r="K23" s="53">
        <v>-7.672428</v>
      </c>
      <c r="L23" s="95">
        <v>7.7483578110255679E-3</v>
      </c>
    </row>
    <row r="24" spans="2:12" x14ac:dyDescent="0.25">
      <c r="B24" s="15" t="s">
        <v>120</v>
      </c>
      <c r="C24" s="52">
        <v>149.410258</v>
      </c>
      <c r="D24" s="52">
        <v>163.78064800000001</v>
      </c>
      <c r="E24" s="16">
        <v>9.6180745501423415E-2</v>
      </c>
      <c r="F24" s="52">
        <v>14.370390000000015</v>
      </c>
      <c r="G24" s="16">
        <v>5.7293296538678158E-3</v>
      </c>
      <c r="H24" s="52">
        <v>18.504180999999999</v>
      </c>
      <c r="I24" s="52">
        <v>15.074036</v>
      </c>
      <c r="J24" s="16">
        <v>-0.18537134931829724</v>
      </c>
      <c r="K24" s="52">
        <v>-3.4301449999999996</v>
      </c>
      <c r="L24" s="16">
        <v>4.7610580913973691E-3</v>
      </c>
    </row>
    <row r="25" spans="2:12" ht="13.5" thickBot="1" x14ac:dyDescent="0.3">
      <c r="B25" s="19" t="s">
        <v>19</v>
      </c>
      <c r="C25" s="54">
        <v>29852.939620999998</v>
      </c>
      <c r="D25" s="54">
        <v>28586.354406999999</v>
      </c>
      <c r="E25" s="22">
        <v>-4.2427487211645354E-2</v>
      </c>
      <c r="F25" s="54">
        <v>-1266.5852139999988</v>
      </c>
      <c r="G25" s="22">
        <v>1</v>
      </c>
      <c r="H25" s="54">
        <v>3402.0935060000002</v>
      </c>
      <c r="I25" s="54">
        <v>3166.110497000001</v>
      </c>
      <c r="J25" s="22">
        <v>-6.9364057332291118E-2</v>
      </c>
      <c r="K25" s="54">
        <v>-235.98300899999913</v>
      </c>
      <c r="L25" s="22">
        <v>1</v>
      </c>
    </row>
    <row r="27" spans="2:12" x14ac:dyDescent="0.25">
      <c r="B27" s="185" t="s">
        <v>128</v>
      </c>
      <c r="C27" s="185"/>
      <c r="D27" s="185"/>
      <c r="E27" s="185"/>
      <c r="F27" s="185"/>
      <c r="G27" s="185"/>
      <c r="H27" s="185"/>
      <c r="I27" s="185"/>
      <c r="J27" s="185"/>
      <c r="K27" s="185"/>
    </row>
    <row r="28" spans="2:12" ht="24" customHeight="1" x14ac:dyDescent="0.25">
      <c r="B28" s="213" t="s">
        <v>134</v>
      </c>
      <c r="C28" s="213"/>
      <c r="D28" s="213"/>
      <c r="E28" s="213"/>
      <c r="F28" s="213"/>
      <c r="G28" s="213"/>
      <c r="H28" s="213"/>
      <c r="I28" s="213"/>
      <c r="J28" s="213"/>
      <c r="K28" s="213"/>
      <c r="L28" s="213"/>
    </row>
    <row r="29" spans="2:12" ht="24.75" customHeight="1" x14ac:dyDescent="0.25">
      <c r="B29" s="186" t="s">
        <v>136</v>
      </c>
      <c r="C29" s="186"/>
      <c r="D29" s="186"/>
      <c r="E29" s="186"/>
      <c r="F29" s="186"/>
      <c r="G29" s="186"/>
      <c r="H29" s="186"/>
      <c r="I29" s="186"/>
      <c r="J29" s="186"/>
      <c r="K29" s="186"/>
    </row>
    <row r="31" spans="2:12" x14ac:dyDescent="0.25">
      <c r="C31" s="79"/>
      <c r="D31" s="79"/>
      <c r="E31" s="78"/>
      <c r="F31" s="79"/>
      <c r="G31" s="78"/>
    </row>
  </sheetData>
  <mergeCells count="8">
    <mergeCell ref="H6:L6"/>
    <mergeCell ref="B27:K27"/>
    <mergeCell ref="B28:L28"/>
    <mergeCell ref="B29:K29"/>
    <mergeCell ref="B2:G2"/>
    <mergeCell ref="B3:G3"/>
    <mergeCell ref="B6:B7"/>
    <mergeCell ref="C6:G6"/>
  </mergeCells>
  <pageMargins left="0.7" right="0.7" top="0.75" bottom="0.75" header="0.3" footer="0.3"/>
  <pageSetup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5</vt:i4>
      </vt:variant>
    </vt:vector>
  </HeadingPairs>
  <TitlesOfParts>
    <vt:vector size="17"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11'!Área_de_impresión</vt:lpstr>
      <vt:lpstr>'Cuadro 6'!Área_de_impresión</vt:lpstr>
      <vt:lpstr>'Cuadro 7'!Área_de_impresión</vt:lpstr>
      <vt:lpstr>'Cuadro 9'!Área_de_impresión</vt:lpstr>
      <vt:lpstr>EXPORTACIONES_CHILENAS_NO_COBRE_NO_LITIO_NO_CELULOSA_POR_REGIÓN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PATRICIA CECILIA ORTEGA SANHUEZA</cp:lastModifiedBy>
  <cp:lastPrinted>2024-08-07T12:26:44Z</cp:lastPrinted>
  <dcterms:created xsi:type="dcterms:W3CDTF">2022-11-08T15:01:18Z</dcterms:created>
  <dcterms:modified xsi:type="dcterms:W3CDTF">2024-09-09T12:15:05Z</dcterms:modified>
</cp:coreProperties>
</file>